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mministrazione\Acquisti appalti\Procedure di gara\Aperte\2022\Forniture\ENERGIA ELETTRICA ANNO 2023\1 PUBBLICAZIONE GARA\"/>
    </mc:Choice>
  </mc:AlternateContent>
  <xr:revisionPtr revIDLastSave="0" documentId="8_{C9734684-33BF-4F50-987A-909F24174D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grafica sedi" sheetId="1" r:id="rId1"/>
    <sheet name="Dettagli sede 18106 multisito" sheetId="3" r:id="rId2"/>
    <sheet name="Sedi" sheetId="8" r:id="rId3"/>
  </sheets>
  <definedNames>
    <definedName name="_xlnm._FilterDatabase" localSheetId="2" hidden="1">Sedi!#REF!</definedName>
    <definedName name="MEDIOCHIAMPO_2" localSheetId="2">Sedi!#REF!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3" l="1"/>
  <c r="S3" i="3"/>
  <c r="T3" i="3"/>
  <c r="R4" i="3"/>
  <c r="S4" i="3"/>
  <c r="T4" i="3"/>
  <c r="R5" i="3"/>
  <c r="S5" i="3"/>
  <c r="T5" i="3"/>
  <c r="R6" i="3"/>
  <c r="S6" i="3"/>
  <c r="T6" i="3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R12" i="3"/>
  <c r="S12" i="3"/>
  <c r="T12" i="3"/>
  <c r="R13" i="3"/>
  <c r="S13" i="3"/>
  <c r="T13" i="3"/>
  <c r="S2" i="3"/>
  <c r="T2" i="3"/>
  <c r="R2" i="3"/>
  <c r="R14" i="3" l="1"/>
  <c r="S14" i="3"/>
  <c r="T14" i="3"/>
  <c r="AE64" i="8"/>
  <c r="AF64" i="8"/>
  <c r="AD64" i="8"/>
  <c r="AH49" i="8"/>
  <c r="S15" i="3" l="1"/>
  <c r="T15" i="3"/>
  <c r="R15" i="3"/>
  <c r="N3" i="3"/>
  <c r="O3" i="3"/>
  <c r="P3" i="3"/>
  <c r="N4" i="3"/>
  <c r="O4" i="3"/>
  <c r="P4" i="3"/>
  <c r="N5" i="3"/>
  <c r="O5" i="3"/>
  <c r="P5" i="3"/>
  <c r="N6" i="3"/>
  <c r="O6" i="3"/>
  <c r="P6" i="3"/>
  <c r="N7" i="3"/>
  <c r="O7" i="3"/>
  <c r="P7" i="3"/>
  <c r="N8" i="3"/>
  <c r="O8" i="3"/>
  <c r="P8" i="3"/>
  <c r="N9" i="3"/>
  <c r="O9" i="3"/>
  <c r="P9" i="3"/>
  <c r="N10" i="3"/>
  <c r="O10" i="3"/>
  <c r="P10" i="3"/>
  <c r="N11" i="3"/>
  <c r="O11" i="3"/>
  <c r="P11" i="3"/>
  <c r="N12" i="3"/>
  <c r="O12" i="3"/>
  <c r="P12" i="3"/>
  <c r="N13" i="3"/>
  <c r="O13" i="3"/>
  <c r="P13" i="3"/>
  <c r="O2" i="3"/>
  <c r="P2" i="3"/>
  <c r="N2" i="3"/>
  <c r="AA49" i="8"/>
  <c r="P14" i="3" l="1"/>
  <c r="N14" i="3"/>
  <c r="O14" i="3"/>
  <c r="O15" i="3" l="1"/>
  <c r="N15" i="3"/>
  <c r="P15" i="3"/>
  <c r="J3" i="3"/>
  <c r="K3" i="3"/>
  <c r="L3" i="3"/>
  <c r="J4" i="3"/>
  <c r="K4" i="3"/>
  <c r="L4" i="3"/>
  <c r="J5" i="3"/>
  <c r="K5" i="3"/>
  <c r="L5" i="3"/>
  <c r="J6" i="3"/>
  <c r="K6" i="3"/>
  <c r="L6" i="3"/>
  <c r="J7" i="3"/>
  <c r="K7" i="3"/>
  <c r="L7" i="3"/>
  <c r="J8" i="3"/>
  <c r="K8" i="3"/>
  <c r="L8" i="3"/>
  <c r="J9" i="3"/>
  <c r="K9" i="3"/>
  <c r="L9" i="3"/>
  <c r="J10" i="3"/>
  <c r="K10" i="3"/>
  <c r="L10" i="3"/>
  <c r="J11" i="3"/>
  <c r="K11" i="3"/>
  <c r="L11" i="3"/>
  <c r="J12" i="3"/>
  <c r="K12" i="3"/>
  <c r="L12" i="3"/>
  <c r="J13" i="3"/>
  <c r="K13" i="3"/>
  <c r="L13" i="3"/>
  <c r="K2" i="3"/>
  <c r="L2" i="3"/>
  <c r="F3" i="3"/>
  <c r="G3" i="3"/>
  <c r="H3" i="3"/>
  <c r="F4" i="3"/>
  <c r="G4" i="3"/>
  <c r="H4" i="3"/>
  <c r="F5" i="3"/>
  <c r="G5" i="3"/>
  <c r="H5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G2" i="3"/>
  <c r="H2" i="3"/>
  <c r="B3" i="3"/>
  <c r="C3" i="3"/>
  <c r="D3" i="3"/>
  <c r="X3" i="3" s="1"/>
  <c r="B4" i="3"/>
  <c r="C4" i="3"/>
  <c r="D4" i="3"/>
  <c r="B5" i="3"/>
  <c r="C5" i="3"/>
  <c r="D5" i="3"/>
  <c r="X5" i="3" s="1"/>
  <c r="B6" i="3"/>
  <c r="C6" i="3"/>
  <c r="D6" i="3"/>
  <c r="B7" i="3"/>
  <c r="C7" i="3"/>
  <c r="D7" i="3"/>
  <c r="X7" i="3" s="1"/>
  <c r="B8" i="3"/>
  <c r="C8" i="3"/>
  <c r="D8" i="3"/>
  <c r="B9" i="3"/>
  <c r="C9" i="3"/>
  <c r="D9" i="3"/>
  <c r="X9" i="3" s="1"/>
  <c r="B10" i="3"/>
  <c r="C10" i="3"/>
  <c r="D10" i="3"/>
  <c r="B11" i="3"/>
  <c r="C11" i="3"/>
  <c r="D11" i="3"/>
  <c r="X11" i="3" s="1"/>
  <c r="B12" i="3"/>
  <c r="C12" i="3"/>
  <c r="D12" i="3"/>
  <c r="B13" i="3"/>
  <c r="C13" i="3"/>
  <c r="D13" i="3"/>
  <c r="X13" i="3" s="1"/>
  <c r="C2" i="3"/>
  <c r="D2" i="3"/>
  <c r="J2" i="3"/>
  <c r="F2" i="3"/>
  <c r="B2" i="3"/>
  <c r="T47" i="8"/>
  <c r="F46" i="8"/>
  <c r="E1" i="3"/>
  <c r="I1" i="3" s="1"/>
  <c r="M1" i="3" s="1"/>
  <c r="B17" i="3"/>
  <c r="U13" i="3"/>
  <c r="U12" i="3"/>
  <c r="U11" i="3"/>
  <c r="U10" i="3"/>
  <c r="U9" i="3"/>
  <c r="U8" i="3"/>
  <c r="U7" i="3"/>
  <c r="U6" i="3"/>
  <c r="U5" i="3"/>
  <c r="U4" i="3"/>
  <c r="U3" i="3"/>
  <c r="U2" i="3"/>
  <c r="B19" i="3"/>
  <c r="W13" i="3" l="1"/>
  <c r="W11" i="3"/>
  <c r="W9" i="3"/>
  <c r="W7" i="3"/>
  <c r="W5" i="3"/>
  <c r="W3" i="3"/>
  <c r="V13" i="3"/>
  <c r="V11" i="3"/>
  <c r="V9" i="3"/>
  <c r="V7" i="3"/>
  <c r="V5" i="3"/>
  <c r="V3" i="3"/>
  <c r="X2" i="3"/>
  <c r="W12" i="3"/>
  <c r="W10" i="3"/>
  <c r="W8" i="3"/>
  <c r="W6" i="3"/>
  <c r="W4" i="3"/>
  <c r="W2" i="3"/>
  <c r="V12" i="3"/>
  <c r="V10" i="3"/>
  <c r="V8" i="3"/>
  <c r="V6" i="3"/>
  <c r="V4" i="3"/>
  <c r="V2" i="3"/>
  <c r="X12" i="3"/>
  <c r="X10" i="3"/>
  <c r="X8" i="3"/>
  <c r="X6" i="3"/>
  <c r="X4" i="3"/>
  <c r="L14" i="3"/>
  <c r="D14" i="3"/>
  <c r="K14" i="3"/>
  <c r="F14" i="3"/>
  <c r="J14" i="3"/>
  <c r="B14" i="3"/>
  <c r="H14" i="3"/>
  <c r="C14" i="3"/>
  <c r="G14" i="3"/>
  <c r="L15" i="3" l="1"/>
  <c r="J15" i="3"/>
  <c r="Y8" i="3"/>
  <c r="Y6" i="3"/>
  <c r="C15" i="3"/>
  <c r="G15" i="3"/>
  <c r="Y4" i="3"/>
  <c r="D15" i="3"/>
  <c r="Y3" i="3"/>
  <c r="Y2" i="3"/>
  <c r="Y7" i="3"/>
  <c r="Y10" i="3"/>
  <c r="B15" i="3"/>
  <c r="V14" i="3"/>
  <c r="K15" i="3"/>
  <c r="Y9" i="3"/>
  <c r="W14" i="3"/>
  <c r="Y5" i="3"/>
  <c r="Y12" i="3"/>
  <c r="Y11" i="3"/>
  <c r="H15" i="3"/>
  <c r="F15" i="3"/>
  <c r="X14" i="3"/>
  <c r="Y13" i="3"/>
  <c r="X15" i="3" l="1"/>
  <c r="Y14" i="3"/>
  <c r="W15" i="3"/>
  <c r="V1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EDIOCHIAMPO_2" type="6" refreshedVersion="2" background="1" saveData="1">
    <textPr codePage="1146" sourceFile="C:\Documents and Settings\russo\Desktop\MEDIOCHIAMPO_2.txt" decimal="," thousands="." semicolon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<sst xmlns="http://schemas.openxmlformats.org/spreadsheetml/2006/main" count="1145" uniqueCount="177">
  <si>
    <t>Ragione_sociale</t>
  </si>
  <si>
    <t>P.IVA</t>
  </si>
  <si>
    <t>Indirizzo_legale</t>
  </si>
  <si>
    <t>Comune_legale</t>
  </si>
  <si>
    <t>CAP_legale</t>
  </si>
  <si>
    <t>Provincia_legale</t>
  </si>
  <si>
    <t>Indirizzo_fatturazione</t>
  </si>
  <si>
    <t>Comune_fatturazione</t>
  </si>
  <si>
    <t>CAP_fatturazione</t>
  </si>
  <si>
    <t>Provincia_fatturazione</t>
  </si>
  <si>
    <t>Responsabile_amministrativo</t>
  </si>
  <si>
    <t>Indirizzo_e-mail</t>
  </si>
  <si>
    <t>Telefono</t>
  </si>
  <si>
    <t>Fax</t>
  </si>
  <si>
    <t>F1</t>
  </si>
  <si>
    <t>F2</t>
  </si>
  <si>
    <t>F3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</si>
  <si>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</si>
  <si>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</si>
  <si>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</si>
  <si>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</si>
  <si>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</si>
  <si>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</si>
  <si>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</si>
  <si>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</si>
  <si>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</si>
  <si>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</si>
  <si>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</si>
  <si>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</si>
  <si>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Ripartizione</t>
  </si>
  <si>
    <t>POD</t>
  </si>
  <si>
    <t>Ragione sociale</t>
  </si>
  <si>
    <t>Indirizzo Prelievo</t>
  </si>
  <si>
    <t>Località</t>
  </si>
  <si>
    <t>Provincia</t>
  </si>
  <si>
    <t>Inizio fornitura</t>
  </si>
  <si>
    <t>Fine fornitura</t>
  </si>
  <si>
    <t>Totale</t>
  </si>
  <si>
    <t>Dettagli</t>
  </si>
  <si>
    <t>Codice_fiscale</t>
  </si>
  <si>
    <t>Email_invio_fatturazione</t>
  </si>
  <si>
    <t>Rappresentante_legale</t>
  </si>
  <si>
    <t>Sede</t>
  </si>
  <si>
    <t>Sedi</t>
  </si>
  <si>
    <t>Cap</t>
  </si>
  <si>
    <t>Potenza disponibile kW</t>
  </si>
  <si>
    <t>MEDIO CHIAMPO S.P.A.</t>
  </si>
  <si>
    <t>00675230247</t>
  </si>
  <si>
    <t>VIA GENERAL VACCARI, 18</t>
  </si>
  <si>
    <t>MONTEBELLO VICENTINO</t>
  </si>
  <si>
    <t xml:space="preserve">VI </t>
  </si>
  <si>
    <t>MONTEBELLO</t>
  </si>
  <si>
    <t>DR. CULPO LUIGI (DIR. GENERALE)</t>
  </si>
  <si>
    <t>0444648398 - 0444648391</t>
  </si>
  <si>
    <t>04444400131</t>
  </si>
  <si>
    <t>vedi foglio sedi</t>
  </si>
  <si>
    <t>Descrizione</t>
  </si>
  <si>
    <t>Potenza disp kW</t>
  </si>
  <si>
    <t>Pod</t>
  </si>
  <si>
    <t>Tensione</t>
  </si>
  <si>
    <t>IT001E37395700</t>
  </si>
  <si>
    <t>BT</t>
  </si>
  <si>
    <t>LAB</t>
  </si>
  <si>
    <t>IT001E00260908</t>
  </si>
  <si>
    <t>MT</t>
  </si>
  <si>
    <t>ACQ</t>
  </si>
  <si>
    <t>IT001E37390391</t>
  </si>
  <si>
    <t>IT001E37390265</t>
  </si>
  <si>
    <t>IT001E37390322</t>
  </si>
  <si>
    <t>IT001E31387710</t>
  </si>
  <si>
    <t>FIC</t>
  </si>
  <si>
    <t>IT001E37390363</t>
  </si>
  <si>
    <t>IT001E32271172</t>
  </si>
  <si>
    <t>IT001E37390324</t>
  </si>
  <si>
    <t>IT001E31482443</t>
  </si>
  <si>
    <t>IT001E37362873</t>
  </si>
  <si>
    <t>IT001E37514351</t>
  </si>
  <si>
    <t>IT001E37362875</t>
  </si>
  <si>
    <t>IT001E37362874</t>
  </si>
  <si>
    <t>IT001E37385313</t>
  </si>
  <si>
    <t>IT001E00263774</t>
  </si>
  <si>
    <t>IT001E00260906</t>
  </si>
  <si>
    <t>IT001E30097695</t>
  </si>
  <si>
    <t>IT001E00234481</t>
  </si>
  <si>
    <t>IT001E30434923</t>
  </si>
  <si>
    <t>IT001E37514188</t>
  </si>
  <si>
    <t>SED</t>
  </si>
  <si>
    <t>IT001E37377956</t>
  </si>
  <si>
    <t>DIS</t>
  </si>
  <si>
    <t>IT001E32350782</t>
  </si>
  <si>
    <t>IT001E31533867</t>
  </si>
  <si>
    <t>IT001E31518770</t>
  </si>
  <si>
    <t>IT001E31482135</t>
  </si>
  <si>
    <t>IT001E37518506</t>
  </si>
  <si>
    <t>IT001E33638521</t>
  </si>
  <si>
    <t>IT001E37390270</t>
  </si>
  <si>
    <t>IT001E32511572</t>
  </si>
  <si>
    <t>IT001E37378405</t>
  </si>
  <si>
    <t>IT001E00263773</t>
  </si>
  <si>
    <t>IT001E37510908</t>
  </si>
  <si>
    <t>IT001E31475124</t>
  </si>
  <si>
    <t>IT001E31085868</t>
  </si>
  <si>
    <t>IT001E00117195</t>
  </si>
  <si>
    <t>IMP</t>
  </si>
  <si>
    <t>Potenza disp kw</t>
  </si>
  <si>
    <t>IT001E34581335</t>
  </si>
  <si>
    <t>Totale previsione</t>
  </si>
  <si>
    <t>IT001E34661470</t>
  </si>
  <si>
    <t>IT001E34654186</t>
  </si>
  <si>
    <t>IT001E34515824</t>
  </si>
  <si>
    <t>IT001E34515823</t>
  </si>
  <si>
    <t>IT001E34515825</t>
  </si>
  <si>
    <t xml:space="preserve">VIA COSTEGGIOLA </t>
  </si>
  <si>
    <t>VIALE VERONA</t>
  </si>
  <si>
    <t>VIA CANOVA</t>
  </si>
  <si>
    <t xml:space="preserve">SELVA </t>
  </si>
  <si>
    <t>VIA S. FRANCESCO</t>
  </si>
  <si>
    <t>VIA SEGALA</t>
  </si>
  <si>
    <t>VIA SILLA</t>
  </si>
  <si>
    <t>VIA G. DALLA CHIESA</t>
  </si>
  <si>
    <t>VIA BRENTA</t>
  </si>
  <si>
    <t>VIA VIGAZZOLO</t>
  </si>
  <si>
    <t>VIA FONTANELLE</t>
  </si>
  <si>
    <t>VIA TRENTO</t>
  </si>
  <si>
    <t>VIA FERMI</t>
  </si>
  <si>
    <t>VIA OLTRECHIAMPO</t>
  </si>
  <si>
    <t>VIA FRIGO</t>
  </si>
  <si>
    <t>CASON</t>
  </si>
  <si>
    <t>VIA LUNGO CHIAMPO 113/A</t>
  </si>
  <si>
    <t>AGUGLIANA</t>
  </si>
  <si>
    <t>VIA G. VACCARI</t>
  </si>
  <si>
    <t>VIA OLTRECHIAMPO DIS N</t>
  </si>
  <si>
    <t>VIA ANGELI</t>
  </si>
  <si>
    <t>VIA BORGO</t>
  </si>
  <si>
    <t xml:space="preserve">VIA BORGO </t>
  </si>
  <si>
    <t>SALVEGHI</t>
  </si>
  <si>
    <t>ASSE</t>
  </si>
  <si>
    <t>VIA MIRA</t>
  </si>
  <si>
    <t xml:space="preserve">VIA LUNGO CHIAMPO </t>
  </si>
  <si>
    <t>VIA TORRI CONFINE</t>
  </si>
  <si>
    <t>MARCONI</t>
  </si>
  <si>
    <t>VIA OLTRECHIAMPO DIS V</t>
  </si>
  <si>
    <t>VIA DEL PROGRESSO</t>
  </si>
  <si>
    <t>VIA FRACANZANA</t>
  </si>
  <si>
    <t>CA' SORDIS</t>
  </si>
  <si>
    <t xml:space="preserve">VIA VERDI </t>
  </si>
  <si>
    <t>VIA BELLOCCHERIA</t>
  </si>
  <si>
    <t>PIAZZA DEL DONATORE</t>
  </si>
  <si>
    <t>PIAZZA GIOVANNI XXIII</t>
  </si>
  <si>
    <t>VIA G.VACCARI 24</t>
  </si>
  <si>
    <t>IT001E37514185</t>
  </si>
  <si>
    <t>Centro di costo</t>
  </si>
  <si>
    <t>POD
(punto di prelievo)</t>
  </si>
  <si>
    <t>Indirizzo</t>
  </si>
  <si>
    <t>Tensione
(AT, MT, BT)</t>
  </si>
  <si>
    <t>kw/h (anno)</t>
  </si>
  <si>
    <t>Anno 2017</t>
  </si>
  <si>
    <t>2017 simulato</t>
  </si>
  <si>
    <t>PER ATTIVAZIONE FAR RIFERIMENTO A QUESTO ELENCO</t>
  </si>
  <si>
    <t>SIG. CASTAMAN GIUSEPPE - PRESIDENTE C.D.A.</t>
  </si>
  <si>
    <t>VIA CAVALLONI</t>
  </si>
  <si>
    <t>IT001E34427227</t>
  </si>
  <si>
    <t>Anno 2018</t>
  </si>
  <si>
    <t>Consumo Annuo</t>
  </si>
  <si>
    <t>2018 simulato</t>
  </si>
  <si>
    <t>Anno 2019</t>
  </si>
  <si>
    <t>2019 simulato</t>
  </si>
  <si>
    <t>IT001E18708801</t>
  </si>
  <si>
    <t>IT001E37385852</t>
  </si>
  <si>
    <t>Anno 2020</t>
  </si>
  <si>
    <t>2020 storico</t>
  </si>
  <si>
    <t>inviofatture@mediochiampo.it</t>
  </si>
  <si>
    <t>carlopellizzaro@mediochiampo.it</t>
  </si>
  <si>
    <t>1-46</t>
  </si>
  <si>
    <t>Anno 2021</t>
  </si>
  <si>
    <t>2021 storico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</si>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</sst>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[$-410]General"/>
    <numFmt numFmtId="165" formatCode="[$€]&quot; &quot;#,##0.00&quot; &quot;;&quot;-&quot;[$€]&quot; &quot;#,##0.00&quot; &quot;;[$€]&quot; -&quot;#&quot; &quot;;@&quot; &quot;"/>
    <numFmt numFmtId="166" formatCode="[$-410]0%"/>
    <numFmt numFmtId="167" formatCode="#,##0&quot; &quot;;&quot;-&quot;#,##0&quot; &quot;;&quot; - &quot;;@&quot; &quot;"/>
    <numFmt numFmtId="168" formatCode="#,##0.00&quot; &quot;;&quot;-&quot;#,##0.00&quot; &quot;;&quot; -&quot;#&quot; &quot;;@&quot; &quot;"/>
    <numFmt numFmtId="169" formatCode="[$€-410]&quot; &quot;#,##0.00;[Red]&quot;-&quot;[$€-410]&quot; &quot;#,##0.00"/>
    <numFmt numFmtId="170" formatCode="mmmm&quot;-&quot;yy"/>
    <numFmt numFmtId="171" formatCode="_-* #,##0_-;\-* #,##0_-;_-* &quot;-&quot;??_-;_-@_-"/>
  </numFmts>
  <fonts count="3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u/>
      <sz val="10"/>
      <color rgb="FF0000FF"/>
      <name val="Arial"/>
      <family val="2"/>
    </font>
    <font>
      <u/>
      <sz val="8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11"/>
      <color rgb="FF000000"/>
      <name val="Calibri1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8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56"/>
      </bottom>
      <diagonal/>
    </border>
  </borders>
  <cellStyleXfs count="71">
    <xf numFmtId="0" fontId="0" fillId="0" borderId="0"/>
    <xf numFmtId="164" fontId="4" fillId="0" borderId="0"/>
    <xf numFmtId="164" fontId="3" fillId="2" borderId="0"/>
    <xf numFmtId="164" fontId="3" fillId="3" borderId="0"/>
    <xf numFmtId="164" fontId="3" fillId="4" borderId="0"/>
    <xf numFmtId="164" fontId="3" fillId="5" borderId="0"/>
    <xf numFmtId="164" fontId="3" fillId="6" borderId="0"/>
    <xf numFmtId="164" fontId="3" fillId="7" borderId="0"/>
    <xf numFmtId="164" fontId="3" fillId="8" borderId="0"/>
    <xf numFmtId="164" fontId="3" fillId="9" borderId="0"/>
    <xf numFmtId="164" fontId="3" fillId="10" borderId="0"/>
    <xf numFmtId="164" fontId="3" fillId="5" borderId="0"/>
    <xf numFmtId="164" fontId="3" fillId="8" borderId="0"/>
    <xf numFmtId="164" fontId="3" fillId="11" borderId="0"/>
    <xf numFmtId="164" fontId="5" fillId="12" borderId="0"/>
    <xf numFmtId="164" fontId="5" fillId="9" borderId="0"/>
    <xf numFmtId="164" fontId="5" fillId="10" borderId="0"/>
    <xf numFmtId="164" fontId="5" fillId="13" borderId="0"/>
    <xf numFmtId="164" fontId="5" fillId="14" borderId="0"/>
    <xf numFmtId="164" fontId="5" fillId="15" borderId="0"/>
    <xf numFmtId="164" fontId="6" fillId="16" borderId="1"/>
    <xf numFmtId="164" fontId="7" fillId="0" borderId="2"/>
    <xf numFmtId="164" fontId="8" fillId="17" borderId="3"/>
    <xf numFmtId="164" fontId="9" fillId="0" borderId="0"/>
    <xf numFmtId="164" fontId="9" fillId="0" borderId="0"/>
    <xf numFmtId="164" fontId="10" fillId="0" borderId="0"/>
    <xf numFmtId="164" fontId="10" fillId="0" borderId="0"/>
    <xf numFmtId="164" fontId="9" fillId="0" borderId="0"/>
    <xf numFmtId="164" fontId="5" fillId="18" borderId="0"/>
    <xf numFmtId="164" fontId="5" fillId="19" borderId="0"/>
    <xf numFmtId="164" fontId="5" fillId="20" borderId="0"/>
    <xf numFmtId="164" fontId="5" fillId="13" borderId="0"/>
    <xf numFmtId="164" fontId="5" fillId="14" borderId="0"/>
    <xf numFmtId="164" fontId="5" fillId="21" borderId="0"/>
    <xf numFmtId="165" fontId="3" fillId="0" borderId="0"/>
    <xf numFmtId="165" fontId="4" fillId="0" borderId="0"/>
    <xf numFmtId="164" fontId="3" fillId="0" borderId="0"/>
    <xf numFmtId="166" fontId="3" fillId="0" borderId="0"/>
    <xf numFmtId="0" fontId="11" fillId="0" borderId="0">
      <alignment horizontal="center"/>
    </xf>
    <xf numFmtId="0" fontId="11" fillId="0" borderId="0">
      <alignment horizontal="center" textRotation="90"/>
    </xf>
    <xf numFmtId="164" fontId="12" fillId="7" borderId="1"/>
    <xf numFmtId="167" fontId="3" fillId="0" borderId="0"/>
    <xf numFmtId="167" fontId="4" fillId="0" borderId="0"/>
    <xf numFmtId="168" fontId="4" fillId="0" borderId="0"/>
    <xf numFmtId="168" fontId="4" fillId="0" borderId="0"/>
    <xf numFmtId="164" fontId="13" fillId="22" borderId="0"/>
    <xf numFmtId="164" fontId="14" fillId="0" borderId="4">
      <alignment vertical="center"/>
    </xf>
    <xf numFmtId="164" fontId="3" fillId="0" borderId="0"/>
    <xf numFmtId="164" fontId="3" fillId="0" borderId="0"/>
    <xf numFmtId="164" fontId="4" fillId="0" borderId="0"/>
    <xf numFmtId="164" fontId="3" fillId="0" borderId="0"/>
    <xf numFmtId="164" fontId="15" fillId="0" borderId="0"/>
    <xf numFmtId="164" fontId="4" fillId="23" borderId="5"/>
    <xf numFmtId="164" fontId="16" fillId="16" borderId="6"/>
    <xf numFmtId="0" fontId="17" fillId="0" borderId="0"/>
    <xf numFmtId="169" fontId="17" fillId="0" borderId="0"/>
    <xf numFmtId="164" fontId="18" fillId="0" borderId="0"/>
    <xf numFmtId="164" fontId="19" fillId="0" borderId="0"/>
    <xf numFmtId="164" fontId="20" fillId="0" borderId="7"/>
    <xf numFmtId="164" fontId="21" fillId="0" borderId="8"/>
    <xf numFmtId="164" fontId="22" fillId="0" borderId="9"/>
    <xf numFmtId="164" fontId="22" fillId="0" borderId="0"/>
    <xf numFmtId="164" fontId="23" fillId="0" borderId="0"/>
    <xf numFmtId="164" fontId="24" fillId="0" borderId="10"/>
    <xf numFmtId="164" fontId="25" fillId="3" borderId="0"/>
    <xf numFmtId="164" fontId="26" fillId="4" borderId="0"/>
    <xf numFmtId="0" fontId="2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" fillId="0" borderId="0"/>
  </cellStyleXfs>
  <cellXfs count="86">
    <xf numFmtId="0" fontId="0" fillId="0" borderId="0" xfId="0"/>
    <xf numFmtId="164" fontId="3" fillId="0" borderId="0" xfId="36"/>
    <xf numFmtId="3" fontId="3" fillId="0" borderId="0" xfId="36" applyNumberFormat="1" applyFill="1" applyBorder="1"/>
    <xf numFmtId="164" fontId="30" fillId="0" borderId="11" xfId="36" applyFont="1" applyFill="1" applyBorder="1"/>
    <xf numFmtId="164" fontId="31" fillId="0" borderId="12" xfId="36" applyFont="1" applyFill="1" applyBorder="1"/>
    <xf numFmtId="164" fontId="3" fillId="0" borderId="12" xfId="36" applyFill="1" applyBorder="1"/>
    <xf numFmtId="3" fontId="3" fillId="0" borderId="12" xfId="36" applyNumberFormat="1" applyFill="1" applyBorder="1"/>
    <xf numFmtId="0" fontId="0" fillId="0" borderId="0" xfId="0" applyFill="1"/>
    <xf numFmtId="164" fontId="27" fillId="0" borderId="11" xfId="51" applyFont="1" applyFill="1" applyBorder="1" applyAlignment="1">
      <alignment horizontal="left"/>
    </xf>
    <xf numFmtId="49" fontId="27" fillId="0" borderId="11" xfId="51" applyNumberFormat="1" applyFont="1" applyFill="1" applyBorder="1" applyAlignment="1">
      <alignment horizontal="left"/>
    </xf>
    <xf numFmtId="164" fontId="3" fillId="0" borderId="0" xfId="36" applyAlignment="1">
      <alignment horizontal="right"/>
    </xf>
    <xf numFmtId="0" fontId="0" fillId="0" borderId="0" xfId="0" applyAlignment="1">
      <alignment horizontal="right"/>
    </xf>
    <xf numFmtId="164" fontId="3" fillId="25" borderId="11" xfId="36" applyFill="1" applyBorder="1" applyAlignment="1">
      <alignment horizontal="right"/>
    </xf>
    <xf numFmtId="49" fontId="3" fillId="25" borderId="11" xfId="36" applyNumberFormat="1" applyFill="1" applyBorder="1" applyAlignment="1">
      <alignment horizontal="right"/>
    </xf>
    <xf numFmtId="164" fontId="30" fillId="0" borderId="11" xfId="36" applyFont="1" applyBorder="1"/>
    <xf numFmtId="164" fontId="31" fillId="0" borderId="12" xfId="36" applyFont="1" applyFill="1" applyBorder="1" applyAlignment="1">
      <alignment horizontal="left"/>
    </xf>
    <xf numFmtId="164" fontId="30" fillId="0" borderId="11" xfId="36" applyFont="1" applyBorder="1" applyAlignment="1">
      <alignment horizontal="left"/>
    </xf>
    <xf numFmtId="164" fontId="31" fillId="0" borderId="11" xfId="36" applyFont="1" applyFill="1" applyBorder="1" applyAlignment="1">
      <alignment horizontal="left"/>
    </xf>
    <xf numFmtId="164" fontId="31" fillId="0" borderId="11" xfId="36" applyFont="1" applyFill="1" applyBorder="1"/>
    <xf numFmtId="164" fontId="3" fillId="0" borderId="11" xfId="36" applyFill="1" applyBorder="1"/>
    <xf numFmtId="3" fontId="3" fillId="0" borderId="11" xfId="36" applyNumberFormat="1" applyFill="1" applyBorder="1"/>
    <xf numFmtId="3" fontId="30" fillId="0" borderId="11" xfId="36" applyNumberFormat="1" applyFont="1" applyBorder="1"/>
    <xf numFmtId="3" fontId="2" fillId="0" borderId="11" xfId="0" applyNumberFormat="1" applyFont="1" applyBorder="1"/>
    <xf numFmtId="10" fontId="2" fillId="0" borderId="0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Fill="1" applyAlignment="1"/>
    <xf numFmtId="10" fontId="3" fillId="0" borderId="11" xfId="36" applyNumberFormat="1" applyBorder="1"/>
    <xf numFmtId="164" fontId="3" fillId="0" borderId="11" xfId="36" applyBorder="1"/>
    <xf numFmtId="0" fontId="0" fillId="0" borderId="11" xfId="0" applyBorder="1"/>
    <xf numFmtId="164" fontId="31" fillId="0" borderId="0" xfId="36" applyFont="1" applyBorder="1" applyAlignment="1"/>
    <xf numFmtId="0" fontId="0" fillId="0" borderId="0" xfId="0" applyBorder="1"/>
    <xf numFmtId="164" fontId="28" fillId="0" borderId="11" xfId="36" applyFont="1" applyFill="1" applyBorder="1" applyAlignment="1">
      <alignment horizontal="left"/>
    </xf>
    <xf numFmtId="49" fontId="28" fillId="0" borderId="11" xfId="36" quotePrefix="1" applyNumberFormat="1" applyFont="1" applyFill="1" applyBorder="1" applyAlignment="1">
      <alignment horizontal="left"/>
    </xf>
    <xf numFmtId="164" fontId="29" fillId="0" borderId="11" xfId="66" applyNumberFormat="1" applyFill="1" applyBorder="1" applyAlignment="1">
      <alignment horizontal="left"/>
    </xf>
    <xf numFmtId="164" fontId="28" fillId="0" borderId="11" xfId="36" quotePrefix="1" applyFont="1" applyFill="1" applyBorder="1" applyAlignment="1">
      <alignment horizontal="left"/>
    </xf>
    <xf numFmtId="164" fontId="3" fillId="0" borderId="0" xfId="36" applyFill="1"/>
    <xf numFmtId="3" fontId="3" fillId="0" borderId="15" xfId="36" applyNumberFormat="1" applyFill="1" applyBorder="1"/>
    <xf numFmtId="164" fontId="3" fillId="0" borderId="16" xfId="36" applyFill="1" applyBorder="1"/>
    <xf numFmtId="164" fontId="3" fillId="0" borderId="13" xfId="36" applyFill="1" applyBorder="1"/>
    <xf numFmtId="10" fontId="2" fillId="0" borderId="11" xfId="0" applyNumberFormat="1" applyFont="1" applyBorder="1"/>
    <xf numFmtId="0" fontId="34" fillId="0" borderId="11" xfId="0" applyNumberFormat="1" applyFont="1" applyFill="1" applyBorder="1" applyAlignment="1">
      <alignment horizontal="center" vertical="center"/>
    </xf>
    <xf numFmtId="0" fontId="36" fillId="26" borderId="18" xfId="0" applyNumberFormat="1" applyFont="1" applyFill="1" applyBorder="1" applyAlignment="1" applyProtection="1">
      <alignment horizontal="center" vertical="center" wrapText="1"/>
      <protection hidden="1"/>
    </xf>
    <xf numFmtId="0" fontId="37" fillId="27" borderId="19" xfId="0" applyNumberFormat="1" applyFont="1" applyFill="1" applyBorder="1" applyAlignment="1" applyProtection="1">
      <alignment horizontal="left" vertical="center" indent="2"/>
    </xf>
    <xf numFmtId="0" fontId="37" fillId="27" borderId="19" xfId="0" applyNumberFormat="1" applyFont="1" applyFill="1" applyBorder="1" applyAlignment="1" applyProtection="1">
      <alignment horizontal="center" vertical="center" wrapText="1"/>
    </xf>
    <xf numFmtId="3" fontId="37" fillId="27" borderId="19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164" fontId="31" fillId="0" borderId="0" xfId="36" applyFont="1" applyFill="1" applyBorder="1"/>
    <xf numFmtId="171" fontId="0" fillId="0" borderId="11" xfId="67" applyNumberFormat="1" applyFont="1" applyBorder="1"/>
    <xf numFmtId="0" fontId="0" fillId="24" borderId="0" xfId="0" applyFill="1"/>
    <xf numFmtId="0" fontId="35" fillId="0" borderId="0" xfId="0" applyFont="1" applyAlignment="1">
      <alignment horizontal="center"/>
    </xf>
    <xf numFmtId="0" fontId="33" fillId="0" borderId="0" xfId="0" applyFont="1"/>
    <xf numFmtId="0" fontId="33" fillId="28" borderId="11" xfId="0" applyFont="1" applyFill="1" applyBorder="1"/>
    <xf numFmtId="0" fontId="33" fillId="28" borderId="11" xfId="0" applyFont="1" applyFill="1" applyBorder="1" applyAlignment="1">
      <alignment horizontal="center"/>
    </xf>
    <xf numFmtId="0" fontId="34" fillId="28" borderId="11" xfId="0" applyFont="1" applyFill="1" applyBorder="1" applyAlignment="1">
      <alignment horizontal="center" vertical="center"/>
    </xf>
    <xf numFmtId="0" fontId="34" fillId="29" borderId="11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center"/>
    </xf>
    <xf numFmtId="0" fontId="33" fillId="26" borderId="11" xfId="0" applyFont="1" applyFill="1" applyBorder="1"/>
    <xf numFmtId="0" fontId="34" fillId="28" borderId="11" xfId="0" applyFont="1" applyFill="1" applyBorder="1" applyAlignment="1">
      <alignment vertical="center"/>
    </xf>
    <xf numFmtId="170" fontId="34" fillId="28" borderId="11" xfId="0" applyNumberFormat="1" applyFont="1" applyFill="1" applyBorder="1" applyAlignment="1">
      <alignment horizontal="left"/>
    </xf>
    <xf numFmtId="4" fontId="34" fillId="28" borderId="11" xfId="0" applyNumberFormat="1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/>
    </xf>
    <xf numFmtId="170" fontId="34" fillId="26" borderId="11" xfId="0" applyNumberFormat="1" applyFont="1" applyFill="1" applyBorder="1" applyAlignment="1">
      <alignment horizontal="left"/>
    </xf>
    <xf numFmtId="0" fontId="34" fillId="26" borderId="11" xfId="0" applyFont="1" applyFill="1" applyBorder="1" applyAlignment="1">
      <alignment vertical="center"/>
    </xf>
    <xf numFmtId="0" fontId="33" fillId="26" borderId="17" xfId="0" applyFont="1" applyFill="1" applyBorder="1" applyAlignment="1">
      <alignment horizontal="center"/>
    </xf>
    <xf numFmtId="4" fontId="34" fillId="26" borderId="11" xfId="0" applyNumberFormat="1" applyFont="1" applyFill="1" applyBorder="1" applyAlignment="1">
      <alignment horizontal="center"/>
    </xf>
    <xf numFmtId="171" fontId="33" fillId="28" borderId="11" xfId="67" applyNumberFormat="1" applyFont="1" applyFill="1" applyBorder="1" applyAlignment="1">
      <alignment horizontal="center"/>
    </xf>
    <xf numFmtId="171" fontId="0" fillId="0" borderId="0" xfId="67" applyNumberFormat="1" applyFont="1"/>
    <xf numFmtId="171" fontId="0" fillId="0" borderId="0" xfId="0" applyNumberFormat="1"/>
    <xf numFmtId="9" fontId="0" fillId="0" borderId="0" xfId="68" applyFont="1"/>
    <xf numFmtId="10" fontId="0" fillId="0" borderId="0" xfId="68" applyNumberFormat="1" applyFont="1"/>
    <xf numFmtId="171" fontId="33" fillId="25" borderId="11" xfId="67" applyNumberFormat="1" applyFont="1" applyFill="1" applyBorder="1" applyAlignment="1">
      <alignment horizontal="center"/>
    </xf>
    <xf numFmtId="0" fontId="0" fillId="25" borderId="11" xfId="0" applyFill="1" applyBorder="1"/>
    <xf numFmtId="0" fontId="33" fillId="25" borderId="11" xfId="0" applyFont="1" applyFill="1" applyBorder="1"/>
    <xf numFmtId="171" fontId="33" fillId="25" borderId="17" xfId="67" applyNumberFormat="1" applyFont="1" applyFill="1" applyBorder="1" applyAlignment="1">
      <alignment horizontal="center"/>
    </xf>
    <xf numFmtId="171" fontId="33" fillId="0" borderId="0" xfId="67" applyNumberFormat="1" applyFont="1" applyFill="1" applyBorder="1" applyAlignment="1">
      <alignment horizontal="center"/>
    </xf>
    <xf numFmtId="171" fontId="0" fillId="0" borderId="0" xfId="0" applyNumberFormat="1" applyFill="1"/>
    <xf numFmtId="0" fontId="0" fillId="0" borderId="0" xfId="0" applyNumberFormat="1"/>
    <xf numFmtId="0" fontId="30" fillId="0" borderId="11" xfId="37" applyNumberFormat="1" applyFont="1" applyFill="1" applyBorder="1" applyAlignment="1" applyProtection="1">
      <alignment horizontal="center"/>
    </xf>
    <xf numFmtId="164" fontId="31" fillId="0" borderId="11" xfId="36" applyFont="1" applyBorder="1" applyAlignment="1">
      <alignment horizontal="center"/>
    </xf>
    <xf numFmtId="14" fontId="30" fillId="0" borderId="11" xfId="37" applyNumberFormat="1" applyFont="1" applyFill="1" applyBorder="1" applyAlignment="1" applyProtection="1">
      <alignment horizontal="center"/>
    </xf>
    <xf numFmtId="0" fontId="30" fillId="0" borderId="11" xfId="36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7" fontId="33" fillId="0" borderId="14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171" fontId="33" fillId="26" borderId="11" xfId="67" applyNumberFormat="1" applyFont="1" applyFill="1" applyBorder="1" applyAlignment="1">
      <alignment horizontal="center"/>
    </xf>
  </cellXfs>
  <cellStyles count="71">
    <cellStyle name="%" xfId="1" xr:uid="{00000000-0005-0000-0000-000000000000}"/>
    <cellStyle name="20% - Colore 1 2" xfId="2" xr:uid="{00000000-0005-0000-0000-000001000000}"/>
    <cellStyle name="20% - Colore 2 2" xfId="3" xr:uid="{00000000-0005-0000-0000-000002000000}"/>
    <cellStyle name="20% - Colore 3 2" xfId="4" xr:uid="{00000000-0005-0000-0000-000003000000}"/>
    <cellStyle name="20% - Colore 4 2" xfId="5" xr:uid="{00000000-0005-0000-0000-000004000000}"/>
    <cellStyle name="20% - Colore 5 2" xfId="6" xr:uid="{00000000-0005-0000-0000-000005000000}"/>
    <cellStyle name="20% - Colore 6 2" xfId="7" xr:uid="{00000000-0005-0000-0000-000006000000}"/>
    <cellStyle name="40% - Colore 1 2" xfId="8" xr:uid="{00000000-0005-0000-0000-000007000000}"/>
    <cellStyle name="40% - Colore 2 2" xfId="9" xr:uid="{00000000-0005-0000-0000-000008000000}"/>
    <cellStyle name="40% - Colore 3 2" xfId="10" xr:uid="{00000000-0005-0000-0000-000009000000}"/>
    <cellStyle name="40% - Colore 4 2" xfId="11" xr:uid="{00000000-0005-0000-0000-00000A000000}"/>
    <cellStyle name="40% - Colore 5 2" xfId="12" xr:uid="{00000000-0005-0000-0000-00000B000000}"/>
    <cellStyle name="40% - Colore 6 2" xfId="13" xr:uid="{00000000-0005-0000-0000-00000C000000}"/>
    <cellStyle name="60% - Colore 1 2" xfId="14" xr:uid="{00000000-0005-0000-0000-00000D000000}"/>
    <cellStyle name="60% - Colore 2 2" xfId="15" xr:uid="{00000000-0005-0000-0000-00000E000000}"/>
    <cellStyle name="60% - Colore 3 2" xfId="16" xr:uid="{00000000-0005-0000-0000-00000F000000}"/>
    <cellStyle name="60% - Colore 4 2" xfId="17" xr:uid="{00000000-0005-0000-0000-000010000000}"/>
    <cellStyle name="60% - Colore 5 2" xfId="18" xr:uid="{00000000-0005-0000-0000-000011000000}"/>
    <cellStyle name="60% - Colore 6 2" xfId="19" xr:uid="{00000000-0005-0000-0000-000012000000}"/>
    <cellStyle name="Calcolo 2" xfId="20" xr:uid="{00000000-0005-0000-0000-000013000000}"/>
    <cellStyle name="Cella collegata 2" xfId="21" xr:uid="{00000000-0005-0000-0000-000014000000}"/>
    <cellStyle name="Cella da controllare 2" xfId="22" xr:uid="{00000000-0005-0000-0000-000015000000}"/>
    <cellStyle name="Collegamento ipertestuale" xfId="66" builtinId="8"/>
    <cellStyle name="Collegamento ipertestuale 2" xfId="23" xr:uid="{00000000-0005-0000-0000-000017000000}"/>
    <cellStyle name="Collegamento ipertestuale 2 2" xfId="24" xr:uid="{00000000-0005-0000-0000-000018000000}"/>
    <cellStyle name="Collegamento ipertestuale 3" xfId="25" xr:uid="{00000000-0005-0000-0000-000019000000}"/>
    <cellStyle name="Collegamento ipertestuale 3 2" xfId="26" xr:uid="{00000000-0005-0000-0000-00001A000000}"/>
    <cellStyle name="Collegamento ipertestuale 4" xfId="27" xr:uid="{00000000-0005-0000-0000-00001B000000}"/>
    <cellStyle name="Colore 1 2" xfId="28" xr:uid="{00000000-0005-0000-0000-00001C000000}"/>
    <cellStyle name="Colore 2 2" xfId="29" xr:uid="{00000000-0005-0000-0000-00001D000000}"/>
    <cellStyle name="Colore 3 2" xfId="30" xr:uid="{00000000-0005-0000-0000-00001E000000}"/>
    <cellStyle name="Colore 4 2" xfId="31" xr:uid="{00000000-0005-0000-0000-00001F000000}"/>
    <cellStyle name="Colore 5 2" xfId="32" xr:uid="{00000000-0005-0000-0000-000020000000}"/>
    <cellStyle name="Colore 6 2" xfId="33" xr:uid="{00000000-0005-0000-0000-000021000000}"/>
    <cellStyle name="Euro" xfId="34" xr:uid="{00000000-0005-0000-0000-000022000000}"/>
    <cellStyle name="Euro 2" xfId="35" xr:uid="{00000000-0005-0000-0000-000023000000}"/>
    <cellStyle name="Excel Built-in Normal" xfId="36" xr:uid="{00000000-0005-0000-0000-000024000000}"/>
    <cellStyle name="Excel Built-in Percent" xfId="37" xr:uid="{00000000-0005-0000-0000-000025000000}"/>
    <cellStyle name="Heading" xfId="38" xr:uid="{00000000-0005-0000-0000-000026000000}"/>
    <cellStyle name="Heading1" xfId="39" xr:uid="{00000000-0005-0000-0000-000027000000}"/>
    <cellStyle name="Input 2" xfId="40" xr:uid="{00000000-0005-0000-0000-000028000000}"/>
    <cellStyle name="Migliaia" xfId="67" builtinId="3"/>
    <cellStyle name="Migliaia [0] 2" xfId="41" xr:uid="{00000000-0005-0000-0000-00002A000000}"/>
    <cellStyle name="Migliaia [0] 2 2" xfId="42" xr:uid="{00000000-0005-0000-0000-00002B000000}"/>
    <cellStyle name="Migliaia 2 2" xfId="43" xr:uid="{00000000-0005-0000-0000-00002C000000}"/>
    <cellStyle name="Migliaia 2 3" xfId="44" xr:uid="{00000000-0005-0000-0000-00002D000000}"/>
    <cellStyle name="Neutrale 2" xfId="45" xr:uid="{00000000-0005-0000-0000-00002E000000}"/>
    <cellStyle name="Normal_ENEL-2000" xfId="46" xr:uid="{00000000-0005-0000-0000-00002F000000}"/>
    <cellStyle name="Normale" xfId="0" builtinId="0" customBuiltin="1"/>
    <cellStyle name="Normale 2" xfId="69" xr:uid="{00000000-0005-0000-0000-000031000000}"/>
    <cellStyle name="Normale 2 2" xfId="47" xr:uid="{00000000-0005-0000-0000-000032000000}"/>
    <cellStyle name="Normale 2 3" xfId="48" xr:uid="{00000000-0005-0000-0000-000033000000}"/>
    <cellStyle name="Normale 3" xfId="49" xr:uid="{00000000-0005-0000-0000-000034000000}"/>
    <cellStyle name="Normale 4" xfId="50" xr:uid="{00000000-0005-0000-0000-000035000000}"/>
    <cellStyle name="Normale 5" xfId="51" xr:uid="{00000000-0005-0000-0000-000036000000}"/>
    <cellStyle name="Normale 6" xfId="70" xr:uid="{00000000-0005-0000-0000-000037000000}"/>
    <cellStyle name="Nota 2" xfId="52" xr:uid="{00000000-0005-0000-0000-000038000000}"/>
    <cellStyle name="Output 2" xfId="53" xr:uid="{00000000-0005-0000-0000-000039000000}"/>
    <cellStyle name="Percentuale" xfId="68" builtinId="5"/>
    <cellStyle name="Result" xfId="54" xr:uid="{00000000-0005-0000-0000-00003B000000}"/>
    <cellStyle name="Result2" xfId="55" xr:uid="{00000000-0005-0000-0000-00003C000000}"/>
    <cellStyle name="Testo avviso 2" xfId="56" xr:uid="{00000000-0005-0000-0000-00003D000000}"/>
    <cellStyle name="Testo descrittivo 2" xfId="57" xr:uid="{00000000-0005-0000-0000-00003E000000}"/>
    <cellStyle name="Titolo 1 2" xfId="58" xr:uid="{00000000-0005-0000-0000-00003F000000}"/>
    <cellStyle name="Titolo 2 2" xfId="59" xr:uid="{00000000-0005-0000-0000-000040000000}"/>
    <cellStyle name="Titolo 3 2" xfId="60" xr:uid="{00000000-0005-0000-0000-000041000000}"/>
    <cellStyle name="Titolo 4 2" xfId="61" xr:uid="{00000000-0005-0000-0000-000042000000}"/>
    <cellStyle name="Titolo 5" xfId="62" xr:uid="{00000000-0005-0000-0000-000043000000}"/>
    <cellStyle name="Totale 2" xfId="63" xr:uid="{00000000-0005-0000-0000-000044000000}"/>
    <cellStyle name="Valore non valido 2" xfId="64" xr:uid="{00000000-0005-0000-0000-000045000000}"/>
    <cellStyle name="Valore valido 2" xfId="65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sede 18106 multisito'!$V$1</c:f>
              <c:strCache>
                <c:ptCount val="1"/>
                <c:pt idx="0">
                  <c:v>F1</c:v>
                </c:pt>
              </c:strCache>
            </c:strRef>
          </c:tx>
          <c:marker>
            <c:symbol val="none"/>
          </c:marker>
          <c:cat>
            <c:strRef>
              <c:f>'Dettagli sede 18106 multisito'!$U$2:$U$13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sede 18106 multisito'!$V$2:$V$13</c:f>
              <c:numCache>
                <c:formatCode>#,##0</c:formatCode>
                <c:ptCount val="12"/>
                <c:pt idx="0">
                  <c:v>412634</c:v>
                </c:pt>
                <c:pt idx="1">
                  <c:v>431751</c:v>
                </c:pt>
                <c:pt idx="2">
                  <c:v>457423</c:v>
                </c:pt>
                <c:pt idx="3">
                  <c:v>378211</c:v>
                </c:pt>
                <c:pt idx="4">
                  <c:v>402870</c:v>
                </c:pt>
                <c:pt idx="5">
                  <c:v>438080</c:v>
                </c:pt>
                <c:pt idx="6">
                  <c:v>473493</c:v>
                </c:pt>
                <c:pt idx="7">
                  <c:v>277087</c:v>
                </c:pt>
                <c:pt idx="8">
                  <c:v>436293</c:v>
                </c:pt>
                <c:pt idx="9">
                  <c:v>460198</c:v>
                </c:pt>
                <c:pt idx="10">
                  <c:v>440630</c:v>
                </c:pt>
                <c:pt idx="11">
                  <c:v>431909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2-4285-99D4-EB9EAE65EE84}"/>
            </c:ext>
          </c:extLst>
        </c:ser>
        <c:ser>
          <c:idx val="1"/>
          <c:order val="1"/>
          <c:tx>
            <c:strRef>
              <c:f>'Dettagli sede 18106 multisito'!$W$1</c:f>
              <c:strCache>
                <c:ptCount val="1"/>
                <c:pt idx="0">
                  <c:v>F2</c:v>
                </c:pt>
              </c:strCache>
            </c:strRef>
          </c:tx>
          <c:marker>
            <c:symbol val="none"/>
          </c:marker>
          <c:cat>
            <c:strRef>
              <c:f>'Dettagli sede 18106 multisito'!$U$2:$U$13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sede 18106 multisito'!$W$2:$W$13</c:f>
              <c:numCache>
                <c:formatCode>#,##0</c:formatCode>
                <c:ptCount val="12"/>
                <c:pt idx="0">
                  <c:v>322424</c:v>
                </c:pt>
                <c:pt idx="1">
                  <c:v>329361</c:v>
                </c:pt>
                <c:pt idx="2">
                  <c:v>339501</c:v>
                </c:pt>
                <c:pt idx="3">
                  <c:v>273213</c:v>
                </c:pt>
                <c:pt idx="4">
                  <c:v>312622</c:v>
                </c:pt>
                <c:pt idx="5">
                  <c:v>307398</c:v>
                </c:pt>
                <c:pt idx="6">
                  <c:v>360024</c:v>
                </c:pt>
                <c:pt idx="7">
                  <c:v>208841</c:v>
                </c:pt>
                <c:pt idx="8">
                  <c:v>312164</c:v>
                </c:pt>
                <c:pt idx="9">
                  <c:v>359272</c:v>
                </c:pt>
                <c:pt idx="10">
                  <c:v>325866</c:v>
                </c:pt>
                <c:pt idx="11">
                  <c:v>305364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12-4285-99D4-EB9EAE65EE84}"/>
            </c:ext>
          </c:extLst>
        </c:ser>
        <c:ser>
          <c:idx val="2"/>
          <c:order val="2"/>
          <c:tx>
            <c:strRef>
              <c:f>'Dettagli sede 18106 multisito'!$X$1</c:f>
              <c:strCache>
                <c:ptCount val="1"/>
                <c:pt idx="0">
                  <c:v>F3</c:v>
                </c:pt>
              </c:strCache>
            </c:strRef>
          </c:tx>
          <c:marker>
            <c:symbol val="none"/>
          </c:marker>
          <c:cat>
            <c:strRef>
              <c:f>'Dettagli sede 18106 multisito'!$U$2:$U$13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sede 18106 multisito'!$X$2:$X$13</c:f>
              <c:numCache>
                <c:formatCode>#,##0</c:formatCode>
                <c:ptCount val="12"/>
                <c:pt idx="0">
                  <c:v>604672</c:v>
                </c:pt>
                <c:pt idx="1">
                  <c:v>546848</c:v>
                </c:pt>
                <c:pt idx="2">
                  <c:v>587943</c:v>
                </c:pt>
                <c:pt idx="3">
                  <c:v>517414</c:v>
                </c:pt>
                <c:pt idx="4">
                  <c:v>566739</c:v>
                </c:pt>
                <c:pt idx="5">
                  <c:v>526707</c:v>
                </c:pt>
                <c:pt idx="6">
                  <c:v>526506</c:v>
                </c:pt>
                <c:pt idx="7">
                  <c:v>384693</c:v>
                </c:pt>
                <c:pt idx="8">
                  <c:v>520138</c:v>
                </c:pt>
                <c:pt idx="9">
                  <c:v>585052</c:v>
                </c:pt>
                <c:pt idx="10">
                  <c:v>588159</c:v>
                </c:pt>
                <c:pt idx="11">
                  <c:v>634596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12-4285-99D4-EB9EAE65E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853184"/>
        <c:axId val="133854720"/>
      </c:lineChart>
      <c:catAx>
        <c:axId val="13385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854720"/>
        <c:crosses val="autoZero"/>
        <c:auto val="1"/>
        <c:lblAlgn val="ctr"/>
        <c:lblOffset val="100"/>
        <c:noMultiLvlLbl val="0"/>
      </c:catAx>
      <c:valAx>
        <c:axId val="133854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85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34637</xdr:colOff>
      <xdr:row>16</xdr:row>
      <xdr:rowOff>0</xdr:rowOff>
    </xdr:from>
    <xdr:to>
      <xdr:col>8</xdr:col>
      <xdr:colOff>472788</xdr:colOff>
      <xdr:row>21</xdr:row>
      <xdr:rowOff>161925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205" y="3048000"/>
          <a:ext cx="4055918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161059</xdr:rowOff>
    </xdr:from>
    <xdr:to>
      <xdr:col>3</xdr:col>
      <xdr:colOff>649432</xdr:colOff>
      <xdr:row>41</xdr:row>
      <xdr:rowOff>176645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rlopellizzaro@mediochiampo.it" TargetMode="External"/><Relationship Id="rId1" Type="http://schemas.openxmlformats.org/officeDocument/2006/relationships/hyperlink" Target="mailto:inviofatture@mediochiampo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65526"/>
  <sheetViews>
    <sheetView tabSelected="1" workbookViewId="0">
      <selection activeCell="B2" sqref="B2"/>
    </sheetView>
  </sheetViews>
  <sheetFormatPr defaultColWidth="24.875" defaultRowHeight="15"/>
  <cols>
    <col min="1" max="1" width="24.875" style="1"/>
    <col min="2" max="2" width="35.875" style="1" bestFit="1" customWidth="1"/>
    <col min="3" max="1022" width="24.875" style="1"/>
  </cols>
  <sheetData>
    <row r="1" spans="1:1022" s="11" customFormat="1">
      <c r="A1" s="12" t="s">
        <v>42</v>
      </c>
      <c r="B1" s="13" t="s">
        <v>173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</row>
    <row r="2" spans="1:1022" ht="15" customHeight="1">
      <c r="A2" s="8" t="s">
        <v>0</v>
      </c>
      <c r="B2" s="31" t="s">
        <v>46</v>
      </c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" customHeight="1">
      <c r="A3" s="8" t="s">
        <v>39</v>
      </c>
      <c r="B3" s="32" t="s">
        <v>47</v>
      </c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" customHeight="1">
      <c r="A4" s="9" t="s">
        <v>1</v>
      </c>
      <c r="B4" s="32" t="s">
        <v>47</v>
      </c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" customHeight="1">
      <c r="A5" s="8" t="s">
        <v>2</v>
      </c>
      <c r="B5" s="31" t="s">
        <v>48</v>
      </c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15" customHeight="1">
      <c r="A6" s="8" t="s">
        <v>3</v>
      </c>
      <c r="B6" s="31" t="s">
        <v>49</v>
      </c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15" customHeight="1">
      <c r="A7" s="8" t="s">
        <v>4</v>
      </c>
      <c r="B7" s="31">
        <v>36054</v>
      </c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15" customHeight="1">
      <c r="A8" s="8" t="s">
        <v>5</v>
      </c>
      <c r="B8" s="31" t="s">
        <v>50</v>
      </c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15" customHeight="1">
      <c r="A9" s="8" t="s">
        <v>6</v>
      </c>
      <c r="B9" s="31" t="s">
        <v>48</v>
      </c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15" customHeight="1">
      <c r="A10" s="8" t="s">
        <v>7</v>
      </c>
      <c r="B10" s="31" t="s">
        <v>51</v>
      </c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15" customHeight="1">
      <c r="A11" s="8" t="s">
        <v>8</v>
      </c>
      <c r="B11" s="31">
        <v>36054</v>
      </c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15" customHeight="1">
      <c r="A12" s="8" t="s">
        <v>9</v>
      </c>
      <c r="B12" s="31" t="s">
        <v>50</v>
      </c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15" customHeight="1">
      <c r="A13" s="8" t="s">
        <v>40</v>
      </c>
      <c r="B13" s="33" t="s">
        <v>171</v>
      </c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15" customHeight="1">
      <c r="A14" s="8" t="s">
        <v>10</v>
      </c>
      <c r="B14" s="34" t="s">
        <v>52</v>
      </c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15" customHeight="1">
      <c r="A15" s="8" t="s">
        <v>11</v>
      </c>
      <c r="B15" s="33" t="s">
        <v>172</v>
      </c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15" customHeight="1">
      <c r="A16" s="8" t="s">
        <v>12</v>
      </c>
      <c r="B16" s="32" t="s">
        <v>53</v>
      </c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15" customHeight="1">
      <c r="A17" s="8" t="s">
        <v>13</v>
      </c>
      <c r="B17" s="32" t="s">
        <v>54</v>
      </c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ht="15" customHeight="1">
      <c r="A18" s="8" t="s">
        <v>41</v>
      </c>
      <c r="B18" s="31" t="s">
        <v>159</v>
      </c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15" customHeight="1">
      <c r="B19" s="35"/>
      <c r="AMG19"/>
      <c r="AMH19"/>
    </row>
    <row r="20" spans="1:1022" ht="15" customHeight="1">
      <c r="AMG20"/>
      <c r="AMH20"/>
    </row>
    <row r="21" spans="1:1022" ht="15" customHeight="1">
      <c r="AMG21"/>
      <c r="AMH21"/>
    </row>
    <row r="22" spans="1:1022" ht="15" customHeight="1">
      <c r="AMG22"/>
      <c r="AMH22"/>
    </row>
    <row r="23" spans="1:1022" ht="15" customHeight="1">
      <c r="AMG23"/>
      <c r="AMH23"/>
    </row>
    <row r="24" spans="1:1022" ht="15" customHeight="1"/>
    <row r="25" spans="1:1022" ht="15" customHeight="1"/>
    <row r="26" spans="1:1022" ht="15" customHeight="1"/>
    <row r="27" spans="1:1022" ht="15" customHeight="1"/>
    <row r="28" spans="1:1022" ht="15" customHeight="1"/>
    <row r="29" spans="1:1022" ht="15" customHeight="1"/>
    <row r="30" spans="1:1022" ht="15" customHeight="1"/>
    <row r="31" spans="1:1022" ht="15" customHeight="1"/>
    <row r="32" spans="1:102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</sheetData>
  <hyperlinks>
    <hyperlink ref="B13" r:id="rId1" xr:uid="{00000000-0004-0000-0000-000000000000}"/>
    <hyperlink ref="B15" r:id="rId2" xr:uid="{00000000-0004-0000-0000-000001000000}"/>
  </hyperlinks>
  <pageMargins left="0.7" right="0.7" top="1.1437007874015748" bottom="1.1437007874015748" header="0.75" footer="0.75"/>
  <pageSetup paperSize="9" fitToWidth="0" fitToHeight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3"/>
  <sheetViews>
    <sheetView topLeftCell="A7" zoomScaleNormal="100" workbookViewId="0">
      <selection activeCell="B25" sqref="B25:C26"/>
    </sheetView>
  </sheetViews>
  <sheetFormatPr defaultRowHeight="14.25"/>
  <cols>
    <col min="1" max="1" width="18.75" bestFit="1" customWidth="1"/>
    <col min="2" max="2" width="8.25" bestFit="1" customWidth="1"/>
    <col min="3" max="3" width="9.75" bestFit="1" customWidth="1"/>
    <col min="4" max="4" width="8.25" bestFit="1" customWidth="1"/>
    <col min="5" max="5" width="10" bestFit="1" customWidth="1"/>
    <col min="6" max="8" width="9.75" bestFit="1" customWidth="1"/>
    <col min="9" max="20" width="9.75" customWidth="1"/>
    <col min="21" max="21" width="14.125" bestFit="1" customWidth="1"/>
    <col min="22" max="25" width="9.75" bestFit="1" customWidth="1"/>
    <col min="26" max="28" width="9.75" customWidth="1"/>
    <col min="30" max="30" width="9.875" bestFit="1" customWidth="1"/>
  </cols>
  <sheetData>
    <row r="1" spans="1:30" ht="15">
      <c r="A1" s="15">
        <v>2017</v>
      </c>
      <c r="B1" s="4" t="s">
        <v>14</v>
      </c>
      <c r="C1" s="4" t="s">
        <v>15</v>
      </c>
      <c r="D1" s="4" t="s">
        <v>16</v>
      </c>
      <c r="E1" s="15">
        <f>A1+1</f>
        <v>2018</v>
      </c>
      <c r="F1" s="4" t="s">
        <v>14</v>
      </c>
      <c r="G1" s="4" t="s">
        <v>15</v>
      </c>
      <c r="H1" s="4" t="s">
        <v>16</v>
      </c>
      <c r="I1" s="15">
        <f>E1+1</f>
        <v>2019</v>
      </c>
      <c r="J1" s="4" t="s">
        <v>14</v>
      </c>
      <c r="K1" s="4" t="s">
        <v>15</v>
      </c>
      <c r="L1" s="4" t="s">
        <v>16</v>
      </c>
      <c r="M1" s="15">
        <f>I1+1</f>
        <v>2020</v>
      </c>
      <c r="N1" s="4" t="s">
        <v>14</v>
      </c>
      <c r="O1" s="4" t="s">
        <v>15</v>
      </c>
      <c r="P1" s="4" t="s">
        <v>16</v>
      </c>
      <c r="Q1" s="15">
        <v>2021</v>
      </c>
      <c r="R1" s="4" t="s">
        <v>14</v>
      </c>
      <c r="S1" s="4" t="s">
        <v>15</v>
      </c>
      <c r="T1" s="4" t="s">
        <v>16</v>
      </c>
      <c r="U1" s="17" t="s">
        <v>176</v>
      </c>
      <c r="V1" s="18" t="s">
        <v>14</v>
      </c>
      <c r="W1" s="18" t="s">
        <v>15</v>
      </c>
      <c r="X1" s="18" t="s">
        <v>16</v>
      </c>
      <c r="Y1" s="18" t="s">
        <v>37</v>
      </c>
      <c r="Z1" s="46"/>
      <c r="AA1" s="46"/>
      <c r="AB1" s="46"/>
    </row>
    <row r="2" spans="1:30" ht="15">
      <c r="A2" s="5" t="s">
        <v>17</v>
      </c>
      <c r="B2" s="6">
        <f>Sedi!C52</f>
        <v>352323.52184884553</v>
      </c>
      <c r="C2" s="6">
        <f>Sedi!D52</f>
        <v>275200.50546963635</v>
      </c>
      <c r="D2" s="6">
        <f>Sedi!E52</f>
        <v>515871.46272233845</v>
      </c>
      <c r="E2" s="5" t="s">
        <v>17</v>
      </c>
      <c r="F2" s="6">
        <f>Sedi!I52</f>
        <v>394262</v>
      </c>
      <c r="G2" s="6">
        <f>Sedi!J52</f>
        <v>307959</v>
      </c>
      <c r="H2" s="6">
        <f>Sedi!K52</f>
        <v>551278</v>
      </c>
      <c r="I2" s="5" t="s">
        <v>17</v>
      </c>
      <c r="J2" s="6">
        <f>Sedi!P52</f>
        <v>399713</v>
      </c>
      <c r="K2" s="6">
        <f>Sedi!Q52</f>
        <v>439268</v>
      </c>
      <c r="L2" s="6">
        <f>Sedi!R52</f>
        <v>355218</v>
      </c>
      <c r="M2" s="5" t="s">
        <v>17</v>
      </c>
      <c r="N2" s="6">
        <f>Sedi!W52</f>
        <v>385699</v>
      </c>
      <c r="O2" s="6">
        <f>Sedi!X52</f>
        <v>282735</v>
      </c>
      <c r="P2" s="6">
        <f>Sedi!Y52</f>
        <v>522629</v>
      </c>
      <c r="Q2" s="5" t="s">
        <v>17</v>
      </c>
      <c r="R2" s="6">
        <f>Sedi!AD52</f>
        <v>368201</v>
      </c>
      <c r="S2" s="6">
        <f>Sedi!AE52</f>
        <v>306558</v>
      </c>
      <c r="T2" s="6">
        <f>Sedi!AF52</f>
        <v>609029</v>
      </c>
      <c r="U2" s="19" t="str">
        <f t="shared" ref="U2:U13" si="0">A2</f>
        <v>gennaio</v>
      </c>
      <c r="V2" s="20">
        <f>ROUND((B2+F2+N2+R2)/4*1.1,0)</f>
        <v>412634</v>
      </c>
      <c r="W2" s="20">
        <f t="shared" ref="W2:X2" si="1">ROUND((C2+G2+O2+S2)/4*1.1,0)</f>
        <v>322424</v>
      </c>
      <c r="X2" s="20">
        <f t="shared" si="1"/>
        <v>604672</v>
      </c>
      <c r="Y2" s="20">
        <f>SUM(V2:X2)</f>
        <v>1339730</v>
      </c>
      <c r="Z2" s="2"/>
      <c r="AA2" s="2"/>
      <c r="AB2" s="2"/>
    </row>
    <row r="3" spans="1:30" ht="15">
      <c r="A3" s="5" t="s">
        <v>18</v>
      </c>
      <c r="B3" s="6">
        <f>Sedi!C53</f>
        <v>374754.09981284698</v>
      </c>
      <c r="C3" s="6">
        <f>Sedi!D53</f>
        <v>276165.30803226965</v>
      </c>
      <c r="D3" s="6">
        <f>Sedi!E53</f>
        <v>470192.29514049471</v>
      </c>
      <c r="E3" s="5" t="s">
        <v>18</v>
      </c>
      <c r="F3" s="6">
        <f>Sedi!I53</f>
        <v>397534</v>
      </c>
      <c r="G3" s="6">
        <f>Sedi!J53</f>
        <v>292953</v>
      </c>
      <c r="H3" s="6">
        <f>Sedi!K53</f>
        <v>498774</v>
      </c>
      <c r="I3" s="5" t="s">
        <v>18</v>
      </c>
      <c r="J3" s="6">
        <f>Sedi!P53</f>
        <v>396631</v>
      </c>
      <c r="K3" s="6">
        <f>Sedi!Q53</f>
        <v>444873</v>
      </c>
      <c r="L3" s="6">
        <f>Sedi!R53</f>
        <v>365515</v>
      </c>
      <c r="M3" s="5" t="s">
        <v>18</v>
      </c>
      <c r="N3" s="6">
        <f>Sedi!W53</f>
        <v>388795</v>
      </c>
      <c r="O3" s="6">
        <f>Sedi!X53</f>
        <v>319745</v>
      </c>
      <c r="P3" s="6">
        <f>Sedi!Y53</f>
        <v>496249</v>
      </c>
      <c r="Q3" s="5" t="s">
        <v>18</v>
      </c>
      <c r="R3" s="6">
        <f>Sedi!AD53</f>
        <v>408919</v>
      </c>
      <c r="S3" s="6">
        <f>Sedi!AE53</f>
        <v>308814</v>
      </c>
      <c r="T3" s="6">
        <f>Sedi!AF53</f>
        <v>523323</v>
      </c>
      <c r="U3" s="19" t="str">
        <f t="shared" si="0"/>
        <v>febbraio</v>
      </c>
      <c r="V3" s="20">
        <f t="shared" ref="V3:V13" si="2">ROUND((B3+F3+N3+R3)/4*1.1,0)</f>
        <v>431751</v>
      </c>
      <c r="W3" s="20">
        <f t="shared" ref="W3:W13" si="3">ROUND((C3+G3+O3+S3)/4*1.1,0)</f>
        <v>329361</v>
      </c>
      <c r="X3" s="20">
        <f t="shared" ref="X3:X13" si="4">ROUND((D3+H3+P3+T3)/4*1.1,0)</f>
        <v>546848</v>
      </c>
      <c r="Y3" s="20">
        <f t="shared" ref="Y3:Y14" si="5">SUM(V3:X3)</f>
        <v>1307960</v>
      </c>
      <c r="Z3" s="2"/>
      <c r="AA3" s="2"/>
      <c r="AB3" s="2"/>
    </row>
    <row r="4" spans="1:30" ht="15">
      <c r="A4" s="5" t="s">
        <v>19</v>
      </c>
      <c r="B4" s="6">
        <f>Sedi!C54</f>
        <v>403959.92805973522</v>
      </c>
      <c r="C4" s="6">
        <f>Sedi!D54</f>
        <v>298897.50268465356</v>
      </c>
      <c r="D4" s="6">
        <f>Sedi!E54</f>
        <v>528991.78866697627</v>
      </c>
      <c r="E4" s="5" t="s">
        <v>19</v>
      </c>
      <c r="F4" s="6">
        <f>Sedi!I54</f>
        <v>407310</v>
      </c>
      <c r="G4" s="6">
        <f>Sedi!J54</f>
        <v>316174</v>
      </c>
      <c r="H4" s="6">
        <f>Sedi!K54</f>
        <v>559569</v>
      </c>
      <c r="I4" s="5" t="s">
        <v>19</v>
      </c>
      <c r="J4" s="6">
        <f>Sedi!P54</f>
        <v>387333</v>
      </c>
      <c r="K4" s="6">
        <f>Sedi!Q54</f>
        <v>427057</v>
      </c>
      <c r="L4" s="6">
        <f>Sedi!R54</f>
        <v>346334</v>
      </c>
      <c r="M4" s="5" t="s">
        <v>19</v>
      </c>
      <c r="N4" s="6">
        <f>Sedi!W54</f>
        <v>401544</v>
      </c>
      <c r="O4" s="6">
        <f>Sedi!X54</f>
        <v>293305</v>
      </c>
      <c r="P4" s="6">
        <f>Sedi!Y54</f>
        <v>511990</v>
      </c>
      <c r="Q4" s="5" t="s">
        <v>19</v>
      </c>
      <c r="R4" s="6">
        <f>Sedi!AD54</f>
        <v>450544</v>
      </c>
      <c r="S4" s="6">
        <f>Sedi!AE54</f>
        <v>326172</v>
      </c>
      <c r="T4" s="6">
        <f>Sedi!AF54</f>
        <v>537423</v>
      </c>
      <c r="U4" s="19" t="str">
        <f t="shared" si="0"/>
        <v>marzo</v>
      </c>
      <c r="V4" s="20">
        <f t="shared" si="2"/>
        <v>457423</v>
      </c>
      <c r="W4" s="20">
        <f t="shared" si="3"/>
        <v>339501</v>
      </c>
      <c r="X4" s="20">
        <f t="shared" si="4"/>
        <v>587943</v>
      </c>
      <c r="Y4" s="20">
        <f t="shared" si="5"/>
        <v>1384867</v>
      </c>
      <c r="Z4" s="2"/>
      <c r="AA4" s="2"/>
      <c r="AB4" s="2"/>
    </row>
    <row r="5" spans="1:30" ht="15">
      <c r="A5" s="5" t="s">
        <v>20</v>
      </c>
      <c r="B5" s="6">
        <f>Sedi!C55</f>
        <v>374894.71005179582</v>
      </c>
      <c r="C5" s="6">
        <f>Sedi!D55</f>
        <v>275360.27578510117</v>
      </c>
      <c r="D5" s="6">
        <f>Sedi!E55</f>
        <v>522954.51036345144</v>
      </c>
      <c r="E5" s="5" t="s">
        <v>20</v>
      </c>
      <c r="F5" s="6">
        <f>Sedi!I55</f>
        <v>359840</v>
      </c>
      <c r="G5" s="6">
        <f>Sedi!J55</f>
        <v>264303</v>
      </c>
      <c r="H5" s="6">
        <f>Sedi!K55</f>
        <v>501955</v>
      </c>
      <c r="I5" s="5" t="s">
        <v>20</v>
      </c>
      <c r="J5" s="6">
        <f>Sedi!P55</f>
        <v>358258</v>
      </c>
      <c r="K5" s="6">
        <f>Sedi!Q55</f>
        <v>390543</v>
      </c>
      <c r="L5" s="6">
        <f>Sedi!R55</f>
        <v>309233</v>
      </c>
      <c r="M5" s="5" t="s">
        <v>20</v>
      </c>
      <c r="N5" s="6">
        <f>Sedi!W55</f>
        <v>252557</v>
      </c>
      <c r="O5" s="6">
        <f>Sedi!X55</f>
        <v>162085</v>
      </c>
      <c r="P5" s="6">
        <f>Sedi!Y55</f>
        <v>328419</v>
      </c>
      <c r="Q5" s="5" t="s">
        <v>20</v>
      </c>
      <c r="R5" s="6">
        <f>Sedi!AD55</f>
        <v>388021</v>
      </c>
      <c r="S5" s="6">
        <f>Sedi!AE55</f>
        <v>291752</v>
      </c>
      <c r="T5" s="6">
        <f>Sedi!AF55</f>
        <v>528177</v>
      </c>
      <c r="U5" s="19" t="str">
        <f t="shared" si="0"/>
        <v>aprile</v>
      </c>
      <c r="V5" s="20">
        <f t="shared" si="2"/>
        <v>378211</v>
      </c>
      <c r="W5" s="20">
        <f t="shared" si="3"/>
        <v>273213</v>
      </c>
      <c r="X5" s="20">
        <f t="shared" si="4"/>
        <v>517414</v>
      </c>
      <c r="Y5" s="20">
        <f t="shared" si="5"/>
        <v>1168838</v>
      </c>
      <c r="Z5" s="2"/>
      <c r="AA5" s="2"/>
      <c r="AB5" s="2"/>
    </row>
    <row r="6" spans="1:30" ht="15">
      <c r="A6" s="5" t="s">
        <v>21</v>
      </c>
      <c r="B6" s="6">
        <f>Sedi!C56</f>
        <v>376365.70947464474</v>
      </c>
      <c r="C6" s="6">
        <f>Sedi!D56</f>
        <v>290688.64603147347</v>
      </c>
      <c r="D6" s="6">
        <f>Sedi!E56</f>
        <v>516934.2289019975</v>
      </c>
      <c r="E6" s="5" t="s">
        <v>21</v>
      </c>
      <c r="F6" s="6">
        <f>Sedi!I56</f>
        <v>378109</v>
      </c>
      <c r="G6" s="6">
        <f>Sedi!J56</f>
        <v>292035</v>
      </c>
      <c r="H6" s="6">
        <f>Sedi!K56</f>
        <v>519329</v>
      </c>
      <c r="I6" s="5" t="s">
        <v>21</v>
      </c>
      <c r="J6" s="6">
        <f>Sedi!P56</f>
        <v>378021</v>
      </c>
      <c r="K6" s="6">
        <f>Sedi!Q56</f>
        <v>396738</v>
      </c>
      <c r="L6" s="6">
        <f>Sedi!R56</f>
        <v>328965</v>
      </c>
      <c r="M6" s="5" t="s">
        <v>21</v>
      </c>
      <c r="N6" s="6">
        <f>Sedi!W56</f>
        <v>307159</v>
      </c>
      <c r="O6" s="6">
        <f>Sedi!X56</f>
        <v>251470</v>
      </c>
      <c r="P6" s="6">
        <f>Sedi!Y56</f>
        <v>445452</v>
      </c>
      <c r="Q6" s="5" t="s">
        <v>21</v>
      </c>
      <c r="R6" s="6">
        <f>Sedi!AD56</f>
        <v>403348</v>
      </c>
      <c r="S6" s="6">
        <f>Sedi!AE56</f>
        <v>302612</v>
      </c>
      <c r="T6" s="6">
        <f>Sedi!AF56</f>
        <v>579155</v>
      </c>
      <c r="U6" s="19" t="str">
        <f t="shared" si="0"/>
        <v>maggio</v>
      </c>
      <c r="V6" s="20">
        <f t="shared" si="2"/>
        <v>402870</v>
      </c>
      <c r="W6" s="20">
        <f t="shared" si="3"/>
        <v>312622</v>
      </c>
      <c r="X6" s="20">
        <f t="shared" si="4"/>
        <v>566739</v>
      </c>
      <c r="Y6" s="20">
        <f t="shared" si="5"/>
        <v>1282231</v>
      </c>
      <c r="Z6" s="2"/>
      <c r="AA6" s="2"/>
      <c r="AB6" s="2"/>
    </row>
    <row r="7" spans="1:30" ht="15">
      <c r="A7" s="5" t="s">
        <v>22</v>
      </c>
      <c r="B7" s="6">
        <f>Sedi!C57</f>
        <v>423443.56264216371</v>
      </c>
      <c r="C7" s="6">
        <f>Sedi!D57</f>
        <v>285181.3601670636</v>
      </c>
      <c r="D7" s="6">
        <f>Sedi!E57</f>
        <v>476442.18848664977</v>
      </c>
      <c r="E7" s="5" t="s">
        <v>22</v>
      </c>
      <c r="F7" s="6">
        <f>Sedi!I57</f>
        <v>429582</v>
      </c>
      <c r="G7" s="6">
        <f>Sedi!J57</f>
        <v>289315</v>
      </c>
      <c r="H7" s="6">
        <f>Sedi!K57</f>
        <v>483349</v>
      </c>
      <c r="I7" s="5" t="s">
        <v>22</v>
      </c>
      <c r="J7" s="6">
        <f>Sedi!P57</f>
        <v>442774</v>
      </c>
      <c r="K7" s="6">
        <f>Sedi!Q57</f>
        <v>499935</v>
      </c>
      <c r="L7" s="6">
        <f>Sedi!R57</f>
        <v>414248</v>
      </c>
      <c r="M7" s="5" t="s">
        <v>22</v>
      </c>
      <c r="N7" s="6">
        <f>Sedi!W57</f>
        <v>336718</v>
      </c>
      <c r="O7" s="6">
        <f>Sedi!X57</f>
        <v>242715</v>
      </c>
      <c r="P7" s="6">
        <f>Sedi!Y57</f>
        <v>418343</v>
      </c>
      <c r="Q7" s="5" t="s">
        <v>22</v>
      </c>
      <c r="R7" s="6">
        <f>Sedi!AD57</f>
        <v>403276</v>
      </c>
      <c r="S7" s="6">
        <f>Sedi!AE57</f>
        <v>300598</v>
      </c>
      <c r="T7" s="6">
        <f>Sedi!AF57</f>
        <v>537164</v>
      </c>
      <c r="U7" s="19" t="str">
        <f t="shared" si="0"/>
        <v>giugno</v>
      </c>
      <c r="V7" s="20">
        <f t="shared" si="2"/>
        <v>438080</v>
      </c>
      <c r="W7" s="20">
        <f t="shared" si="3"/>
        <v>307398</v>
      </c>
      <c r="X7" s="20">
        <f t="shared" si="4"/>
        <v>526707</v>
      </c>
      <c r="Y7" s="20">
        <f t="shared" si="5"/>
        <v>1272185</v>
      </c>
      <c r="Z7" s="2"/>
      <c r="AA7" s="2"/>
      <c r="AB7" s="2"/>
    </row>
    <row r="8" spans="1:30" ht="15">
      <c r="A8" s="5" t="s">
        <v>23</v>
      </c>
      <c r="B8" s="6">
        <f>Sedi!C58</f>
        <v>425748.64346044743</v>
      </c>
      <c r="C8" s="6">
        <f>Sedi!D58</f>
        <v>328723.25211688527</v>
      </c>
      <c r="D8" s="6">
        <f>Sedi!E58</f>
        <v>438620.19744386815</v>
      </c>
      <c r="E8" s="5" t="s">
        <v>23</v>
      </c>
      <c r="F8" s="6">
        <f>Sedi!I58</f>
        <v>446691</v>
      </c>
      <c r="G8" s="6">
        <f>Sedi!J58</f>
        <v>344893</v>
      </c>
      <c r="H8" s="6">
        <f>Sedi!K58</f>
        <v>460196</v>
      </c>
      <c r="I8" s="5" t="s">
        <v>23</v>
      </c>
      <c r="J8" s="6">
        <f>Sedi!P58</f>
        <v>440726</v>
      </c>
      <c r="K8" s="6">
        <f>Sedi!Q58</f>
        <v>489739</v>
      </c>
      <c r="L8" s="6">
        <f>Sedi!R58</f>
        <v>436022</v>
      </c>
      <c r="M8" s="5" t="s">
        <v>23</v>
      </c>
      <c r="N8" s="6">
        <f>Sedi!W58</f>
        <v>404463</v>
      </c>
      <c r="O8" s="6">
        <f>Sedi!X58</f>
        <v>285074</v>
      </c>
      <c r="P8" s="6">
        <f>Sedi!Y58</f>
        <v>456705</v>
      </c>
      <c r="Q8" s="5" t="s">
        <v>23</v>
      </c>
      <c r="R8" s="6">
        <f>Sedi!AD58</f>
        <v>444891</v>
      </c>
      <c r="S8" s="6">
        <f>Sedi!AE58</f>
        <v>350487</v>
      </c>
      <c r="T8" s="6">
        <f>Sedi!AF58</f>
        <v>559047</v>
      </c>
      <c r="U8" s="19" t="str">
        <f t="shared" si="0"/>
        <v>luglio</v>
      </c>
      <c r="V8" s="20">
        <f t="shared" si="2"/>
        <v>473493</v>
      </c>
      <c r="W8" s="20">
        <f t="shared" si="3"/>
        <v>360024</v>
      </c>
      <c r="X8" s="20">
        <f t="shared" si="4"/>
        <v>526506</v>
      </c>
      <c r="Y8" s="20">
        <f t="shared" si="5"/>
        <v>1360023</v>
      </c>
      <c r="Z8" s="2"/>
      <c r="AA8" s="2"/>
      <c r="AB8" s="2"/>
    </row>
    <row r="9" spans="1:30" ht="15">
      <c r="A9" s="5" t="s">
        <v>24</v>
      </c>
      <c r="B9" s="6">
        <f>Sedi!C59</f>
        <v>241768.33518348704</v>
      </c>
      <c r="C9" s="6">
        <f>Sedi!D59</f>
        <v>187392.96513127157</v>
      </c>
      <c r="D9" s="6">
        <f>Sedi!E59</f>
        <v>339102.14195225982</v>
      </c>
      <c r="E9" s="5" t="s">
        <v>24</v>
      </c>
      <c r="F9" s="6">
        <f>Sedi!I59</f>
        <v>225083</v>
      </c>
      <c r="G9" s="6">
        <f>Sedi!J59</f>
        <v>174460</v>
      </c>
      <c r="H9" s="6">
        <f>Sedi!K59</f>
        <v>314996</v>
      </c>
      <c r="I9" s="5" t="s">
        <v>24</v>
      </c>
      <c r="J9" s="6">
        <f>Sedi!P59</f>
        <v>212605</v>
      </c>
      <c r="K9" s="6">
        <f>Sedi!Q59</f>
        <v>238816</v>
      </c>
      <c r="L9" s="6">
        <f>Sedi!R59</f>
        <v>188842</v>
      </c>
      <c r="M9" s="5" t="s">
        <v>24</v>
      </c>
      <c r="N9" s="6">
        <f>Sedi!W59</f>
        <v>304957</v>
      </c>
      <c r="O9" s="6">
        <f>Sedi!X59</f>
        <v>230690</v>
      </c>
      <c r="P9" s="6">
        <f>Sedi!Y59</f>
        <v>419495</v>
      </c>
      <c r="Q9" s="5" t="s">
        <v>24</v>
      </c>
      <c r="R9" s="6">
        <f>Sedi!AD59</f>
        <v>235779</v>
      </c>
      <c r="S9" s="6">
        <f>Sedi!AE59</f>
        <v>166880</v>
      </c>
      <c r="T9" s="6">
        <f>Sedi!AF59</f>
        <v>325290</v>
      </c>
      <c r="U9" s="19" t="str">
        <f t="shared" si="0"/>
        <v>agosto</v>
      </c>
      <c r="V9" s="20">
        <f t="shared" si="2"/>
        <v>277087</v>
      </c>
      <c r="W9" s="20">
        <f t="shared" si="3"/>
        <v>208841</v>
      </c>
      <c r="X9" s="20">
        <f t="shared" si="4"/>
        <v>384693</v>
      </c>
      <c r="Y9" s="20">
        <f t="shared" si="5"/>
        <v>870621</v>
      </c>
      <c r="Z9" s="2"/>
      <c r="AA9" s="2"/>
      <c r="AB9" s="2"/>
    </row>
    <row r="10" spans="1:30" ht="15">
      <c r="A10" s="5" t="s">
        <v>25</v>
      </c>
      <c r="B10" s="6">
        <f>Sedi!C60</f>
        <v>376172.87257551501</v>
      </c>
      <c r="C10" s="6">
        <f>Sedi!D60</f>
        <v>268104.478421851</v>
      </c>
      <c r="D10" s="6">
        <f>Sedi!E60</f>
        <v>445257.00072225143</v>
      </c>
      <c r="E10" s="5" t="s">
        <v>25</v>
      </c>
      <c r="F10" s="6">
        <f>Sedi!I60</f>
        <v>394631</v>
      </c>
      <c r="G10" s="6">
        <f>Sedi!J60</f>
        <v>281260</v>
      </c>
      <c r="H10" s="6">
        <f>Sedi!K60</f>
        <v>467105</v>
      </c>
      <c r="I10" s="5" t="s">
        <v>25</v>
      </c>
      <c r="J10" s="6">
        <f>Sedi!P60</f>
        <v>387747</v>
      </c>
      <c r="K10" s="6">
        <f>Sedi!Q60</f>
        <v>440442</v>
      </c>
      <c r="L10" s="6">
        <f>Sedi!R60</f>
        <v>364627</v>
      </c>
      <c r="M10" s="5" t="s">
        <v>25</v>
      </c>
      <c r="N10" s="6">
        <f>Sedi!W60</f>
        <v>382589</v>
      </c>
      <c r="O10" s="6">
        <f>Sedi!X60</f>
        <v>285031</v>
      </c>
      <c r="P10" s="6">
        <f>Sedi!Y60</f>
        <v>449282</v>
      </c>
      <c r="Q10" s="5" t="s">
        <v>25</v>
      </c>
      <c r="R10" s="6">
        <f>Sedi!AD60</f>
        <v>433127</v>
      </c>
      <c r="S10" s="6">
        <f>Sedi!AE60</f>
        <v>300745</v>
      </c>
      <c r="T10" s="6">
        <f>Sedi!AF60</f>
        <v>529768</v>
      </c>
      <c r="U10" s="19" t="str">
        <f t="shared" si="0"/>
        <v>settembre</v>
      </c>
      <c r="V10" s="20">
        <f t="shared" si="2"/>
        <v>436293</v>
      </c>
      <c r="W10" s="20">
        <f t="shared" si="3"/>
        <v>312164</v>
      </c>
      <c r="X10" s="20">
        <f t="shared" si="4"/>
        <v>520138</v>
      </c>
      <c r="Y10" s="20">
        <f t="shared" si="5"/>
        <v>1268595</v>
      </c>
      <c r="Z10" s="2"/>
      <c r="AA10" s="2"/>
      <c r="AB10" s="2"/>
    </row>
    <row r="11" spans="1:30" ht="15">
      <c r="A11" s="5" t="s">
        <v>26</v>
      </c>
      <c r="B11" s="6">
        <f>Sedi!C61</f>
        <v>399296.61266251031</v>
      </c>
      <c r="C11" s="6">
        <f>Sedi!D61</f>
        <v>303203.57536490099</v>
      </c>
      <c r="D11" s="6">
        <f>Sedi!E61</f>
        <v>499676.87159734301</v>
      </c>
      <c r="E11" s="5" t="s">
        <v>26</v>
      </c>
      <c r="F11" s="6">
        <f>Sedi!I61</f>
        <v>412186</v>
      </c>
      <c r="G11" s="6">
        <f>Sedi!J61</f>
        <v>312991</v>
      </c>
      <c r="H11" s="6">
        <f>Sedi!K61</f>
        <v>515806</v>
      </c>
      <c r="I11" s="5" t="s">
        <v>26</v>
      </c>
      <c r="J11" s="6">
        <f>Sedi!P61</f>
        <v>411238</v>
      </c>
      <c r="K11" s="6">
        <f>Sedi!Q61</f>
        <v>456965</v>
      </c>
      <c r="L11" s="6">
        <f>Sedi!R61</f>
        <v>379546</v>
      </c>
      <c r="M11" s="5" t="s">
        <v>26</v>
      </c>
      <c r="N11" s="6">
        <f>Sedi!W61</f>
        <v>440842</v>
      </c>
      <c r="O11" s="6">
        <f>Sedi!X61</f>
        <v>346803</v>
      </c>
      <c r="P11" s="6">
        <f>Sedi!Y61</f>
        <v>531668</v>
      </c>
      <c r="Q11" s="5" t="s">
        <v>26</v>
      </c>
      <c r="R11" s="6">
        <f>Sedi!AD61</f>
        <v>421124</v>
      </c>
      <c r="S11" s="6">
        <f>Sedi!AE61</f>
        <v>343445</v>
      </c>
      <c r="T11" s="6">
        <f>Sedi!AF61</f>
        <v>580312</v>
      </c>
      <c r="U11" s="19" t="str">
        <f t="shared" si="0"/>
        <v>ottobre</v>
      </c>
      <c r="V11" s="20">
        <f t="shared" si="2"/>
        <v>460198</v>
      </c>
      <c r="W11" s="20">
        <f t="shared" si="3"/>
        <v>359272</v>
      </c>
      <c r="X11" s="20">
        <f t="shared" si="4"/>
        <v>585052</v>
      </c>
      <c r="Y11" s="20">
        <f t="shared" si="5"/>
        <v>1404522</v>
      </c>
      <c r="Z11" s="2"/>
      <c r="AA11" s="2"/>
      <c r="AB11" s="2"/>
    </row>
    <row r="12" spans="1:30" ht="15">
      <c r="A12" s="5" t="s">
        <v>27</v>
      </c>
      <c r="B12" s="6">
        <f>Sedi!C62</f>
        <v>376645.0757515892</v>
      </c>
      <c r="C12" s="6">
        <f>Sedi!D62</f>
        <v>274760.1327432582</v>
      </c>
      <c r="D12" s="6">
        <f>Sedi!E62</f>
        <v>508488.34356030362</v>
      </c>
      <c r="E12" s="5" t="s">
        <v>27</v>
      </c>
      <c r="F12" s="6">
        <f>Sedi!I62</f>
        <v>394698</v>
      </c>
      <c r="G12" s="6">
        <f>Sedi!J62</f>
        <v>287987</v>
      </c>
      <c r="H12" s="6">
        <f>Sedi!K62</f>
        <v>532967</v>
      </c>
      <c r="I12" s="5" t="s">
        <v>27</v>
      </c>
      <c r="J12" s="6">
        <f>Sedi!P62</f>
        <v>392686</v>
      </c>
      <c r="K12" s="6">
        <f>Sedi!Q62</f>
        <v>440474</v>
      </c>
      <c r="L12" s="6">
        <f>Sedi!R62</f>
        <v>352583</v>
      </c>
      <c r="M12" s="5" t="s">
        <v>27</v>
      </c>
      <c r="N12" s="6">
        <f>Sedi!W62</f>
        <v>410079</v>
      </c>
      <c r="O12" s="6">
        <f>Sedi!X62</f>
        <v>305696</v>
      </c>
      <c r="P12" s="6">
        <f>Sedi!Y62</f>
        <v>532989</v>
      </c>
      <c r="Q12" s="5" t="s">
        <v>27</v>
      </c>
      <c r="R12" s="6">
        <f>Sedi!AD62</f>
        <v>420870</v>
      </c>
      <c r="S12" s="6">
        <f>Sedi!AE62</f>
        <v>316524</v>
      </c>
      <c r="T12" s="6">
        <f>Sedi!AF62</f>
        <v>564316</v>
      </c>
      <c r="U12" s="19" t="str">
        <f t="shared" si="0"/>
        <v>novembre</v>
      </c>
      <c r="V12" s="20">
        <f t="shared" si="2"/>
        <v>440630</v>
      </c>
      <c r="W12" s="20">
        <f t="shared" si="3"/>
        <v>325866</v>
      </c>
      <c r="X12" s="20">
        <f t="shared" si="4"/>
        <v>588159</v>
      </c>
      <c r="Y12" s="20">
        <f t="shared" si="5"/>
        <v>1354655</v>
      </c>
      <c r="Z12" s="2"/>
      <c r="AA12" s="2"/>
      <c r="AB12" s="2"/>
    </row>
    <row r="13" spans="1:30" ht="15">
      <c r="A13" s="37" t="s">
        <v>28</v>
      </c>
      <c r="B13" s="6">
        <f>Sedi!C63</f>
        <v>353465.70963599888</v>
      </c>
      <c r="C13" s="6">
        <f>Sedi!D63</f>
        <v>260552.31793958557</v>
      </c>
      <c r="D13" s="6">
        <f>Sedi!E63</f>
        <v>528850.8693945352</v>
      </c>
      <c r="E13" s="37" t="s">
        <v>28</v>
      </c>
      <c r="F13" s="6">
        <f>Sedi!I63</f>
        <v>353620</v>
      </c>
      <c r="G13" s="6">
        <f>Sedi!J63</f>
        <v>260666</v>
      </c>
      <c r="H13" s="6">
        <f>Sedi!K63</f>
        <v>529081</v>
      </c>
      <c r="I13" s="37" t="s">
        <v>28</v>
      </c>
      <c r="J13" s="6">
        <f>Sedi!P63</f>
        <v>383139</v>
      </c>
      <c r="K13" s="6">
        <f>Sedi!Q63</f>
        <v>427044</v>
      </c>
      <c r="L13" s="6">
        <f>Sedi!R63</f>
        <v>332165</v>
      </c>
      <c r="M13" s="37" t="s">
        <v>28</v>
      </c>
      <c r="N13" s="6">
        <f>Sedi!W63</f>
        <v>437881</v>
      </c>
      <c r="O13" s="6">
        <f>Sedi!X63</f>
        <v>299440</v>
      </c>
      <c r="P13" s="6">
        <f>Sedi!Y63</f>
        <v>654046</v>
      </c>
      <c r="Q13" s="37" t="s">
        <v>28</v>
      </c>
      <c r="R13" s="6">
        <f>Sedi!AD63</f>
        <v>425610</v>
      </c>
      <c r="S13" s="6">
        <f>Sedi!AE63</f>
        <v>289755</v>
      </c>
      <c r="T13" s="6">
        <f>Sedi!AF63</f>
        <v>595643</v>
      </c>
      <c r="U13" s="38" t="str">
        <f t="shared" si="0"/>
        <v>dicembre</v>
      </c>
      <c r="V13" s="20">
        <f t="shared" si="2"/>
        <v>431909</v>
      </c>
      <c r="W13" s="20">
        <f t="shared" si="3"/>
        <v>305364</v>
      </c>
      <c r="X13" s="20">
        <f t="shared" si="4"/>
        <v>634596</v>
      </c>
      <c r="Y13" s="20">
        <f t="shared" si="5"/>
        <v>1371869</v>
      </c>
      <c r="Z13" s="2"/>
      <c r="AA13" s="2"/>
      <c r="AB13" s="2"/>
    </row>
    <row r="14" spans="1:30" ht="15">
      <c r="A14" s="14" t="s">
        <v>37</v>
      </c>
      <c r="B14" s="21">
        <f>SUM(B2:B13)</f>
        <v>4478838.7811595798</v>
      </c>
      <c r="C14" s="21">
        <f>SUM(C2:C13)</f>
        <v>3324230.3198879506</v>
      </c>
      <c r="D14" s="22">
        <f>SUM(D2:D13)</f>
        <v>5791381.8989524692</v>
      </c>
      <c r="E14" s="14" t="s">
        <v>37</v>
      </c>
      <c r="F14" s="21">
        <f>SUM(F2:F13)</f>
        <v>4593546</v>
      </c>
      <c r="G14" s="21">
        <f>SUM(G2:G13)</f>
        <v>3424996</v>
      </c>
      <c r="H14" s="22">
        <f>SUM(H2:H13)</f>
        <v>5934405</v>
      </c>
      <c r="I14" s="14" t="s">
        <v>37</v>
      </c>
      <c r="J14" s="21">
        <f>SUM(J2:J13)</f>
        <v>4590871</v>
      </c>
      <c r="K14" s="21">
        <f>SUM(K2:K13)</f>
        <v>5091894</v>
      </c>
      <c r="L14" s="22">
        <f>SUM(L2:L13)</f>
        <v>4173298</v>
      </c>
      <c r="M14" s="14" t="s">
        <v>37</v>
      </c>
      <c r="N14" s="21">
        <f>SUM(N2:N13)</f>
        <v>4453283</v>
      </c>
      <c r="O14" s="21">
        <f>SUM(O2:O13)</f>
        <v>3304789</v>
      </c>
      <c r="P14" s="22">
        <f>SUM(P2:P13)</f>
        <v>5767267</v>
      </c>
      <c r="Q14" s="14" t="s">
        <v>37</v>
      </c>
      <c r="R14" s="21">
        <f>SUM(R2:R13)</f>
        <v>4803710</v>
      </c>
      <c r="S14" s="21">
        <f>SUM(S2:S13)</f>
        <v>3604342</v>
      </c>
      <c r="T14" s="22">
        <f>SUM(T2:T13)</f>
        <v>6468647</v>
      </c>
      <c r="U14" s="14" t="s">
        <v>106</v>
      </c>
      <c r="V14" s="21">
        <f>SUM(V2:V13)</f>
        <v>5040579</v>
      </c>
      <c r="W14" s="21">
        <f>SUM(W2:W13)</f>
        <v>3756050</v>
      </c>
      <c r="X14" s="22">
        <f>SUM(X2:X13)</f>
        <v>6589467</v>
      </c>
      <c r="Y14" s="36">
        <f t="shared" si="5"/>
        <v>15386096</v>
      </c>
      <c r="Z14" s="2"/>
      <c r="AA14" s="2"/>
      <c r="AB14" s="2"/>
      <c r="AD14" s="45"/>
    </row>
    <row r="15" spans="1:30" ht="15">
      <c r="A15" s="14" t="s">
        <v>29</v>
      </c>
      <c r="B15" s="26">
        <f>B14/(B14+C14+D14)</f>
        <v>0.32946080582140314</v>
      </c>
      <c r="C15" s="26">
        <f>C14/(B14+C14+D14)</f>
        <v>0.24452847120401924</v>
      </c>
      <c r="D15" s="39">
        <f>D14/(B14+C14+D14)</f>
        <v>0.42601072297457759</v>
      </c>
      <c r="E15" s="14" t="s">
        <v>29</v>
      </c>
      <c r="F15" s="26">
        <f>F14/(F14+G14+H14)</f>
        <v>0.32921690306714418</v>
      </c>
      <c r="G15" s="26">
        <f>G14/(F14+G14+H14)</f>
        <v>0.24546757039928555</v>
      </c>
      <c r="H15" s="39">
        <f>H14/(F14+G14+H14)</f>
        <v>0.4253155265335703</v>
      </c>
      <c r="I15" s="14" t="s">
        <v>29</v>
      </c>
      <c r="J15" s="26">
        <f>J14/(J14+K14+L14)</f>
        <v>0.33132578857356521</v>
      </c>
      <c r="K15" s="26">
        <f>K14/(J14+K14+L14)</f>
        <v>0.36748490534432471</v>
      </c>
      <c r="L15" s="39">
        <f>L14/(J14+K14+L14)</f>
        <v>0.30118930608211003</v>
      </c>
      <c r="M15" s="14" t="s">
        <v>29</v>
      </c>
      <c r="N15" s="26">
        <f>N14/(N14+O14+P14)</f>
        <v>0.32925481572033055</v>
      </c>
      <c r="O15" s="26">
        <f>O14/(N14+O14+P14)</f>
        <v>0.24434056699059448</v>
      </c>
      <c r="P15" s="39">
        <f>P14/(N14+O14+P14)</f>
        <v>0.42640461728907497</v>
      </c>
      <c r="Q15" s="14" t="s">
        <v>29</v>
      </c>
      <c r="R15" s="26">
        <f>R14/(R14+S14+T14)</f>
        <v>0.32290160606193619</v>
      </c>
      <c r="S15" s="26">
        <f>S14/(R14+S14+T14)</f>
        <v>0.24228103290924957</v>
      </c>
      <c r="T15" s="39">
        <f>T14/(R14+S14+T14)</f>
        <v>0.43481736102881424</v>
      </c>
      <c r="U15" s="14" t="s">
        <v>29</v>
      </c>
      <c r="V15" s="26">
        <f>V14/(V14+W14+X14)</f>
        <v>0.32760610618834041</v>
      </c>
      <c r="W15" s="26">
        <f>W14/(V14+W14+X14)</f>
        <v>0.24411975591469076</v>
      </c>
      <c r="X15" s="39">
        <f>X14/(V14+W14+X14)</f>
        <v>0.42827413789696878</v>
      </c>
      <c r="Y15" s="23"/>
      <c r="Z15" s="23"/>
      <c r="AA15" s="23"/>
      <c r="AB15" s="23"/>
      <c r="AD15" s="45"/>
    </row>
    <row r="16" spans="1:30" ht="15">
      <c r="A16" s="78" t="s">
        <v>38</v>
      </c>
      <c r="B16" s="78"/>
      <c r="C16" s="7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"/>
    </row>
    <row r="17" spans="1:28" ht="15">
      <c r="A17" s="16" t="s">
        <v>43</v>
      </c>
      <c r="B17" s="78" t="str">
        <f>'Anagrafica sedi'!B1</f>
        <v>1-46</v>
      </c>
      <c r="C17" s="78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5">
      <c r="A18" s="27" t="s">
        <v>30</v>
      </c>
      <c r="B18" s="77" t="s">
        <v>55</v>
      </c>
      <c r="C18" s="77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5">
      <c r="A19" s="27" t="s">
        <v>31</v>
      </c>
      <c r="B19" s="80" t="str">
        <f>'Anagrafica sedi'!B2</f>
        <v>MEDIO CHIAMPO S.P.A.</v>
      </c>
      <c r="C19" s="8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5">
      <c r="A20" s="27" t="s">
        <v>32</v>
      </c>
      <c r="B20" s="77" t="s">
        <v>55</v>
      </c>
      <c r="C20" s="77"/>
    </row>
    <row r="21" spans="1:28" ht="15">
      <c r="A21" s="27" t="s">
        <v>33</v>
      </c>
      <c r="B21" s="77" t="s">
        <v>55</v>
      </c>
      <c r="C21" s="77"/>
    </row>
    <row r="22" spans="1:28" ht="15">
      <c r="A22" s="27" t="s">
        <v>44</v>
      </c>
      <c r="B22" s="77" t="s">
        <v>55</v>
      </c>
      <c r="C22" s="77"/>
    </row>
    <row r="23" spans="1:28" ht="15">
      <c r="A23" s="27" t="s">
        <v>34</v>
      </c>
      <c r="B23" s="77" t="s">
        <v>55</v>
      </c>
      <c r="C23" s="77"/>
    </row>
    <row r="24" spans="1:28" ht="15">
      <c r="A24" s="27" t="s">
        <v>45</v>
      </c>
      <c r="B24" s="77" t="s">
        <v>55</v>
      </c>
      <c r="C24" s="77"/>
    </row>
    <row r="25" spans="1:28" ht="15">
      <c r="A25" s="3" t="s">
        <v>35</v>
      </c>
      <c r="B25" s="79">
        <v>44927</v>
      </c>
      <c r="C25" s="79"/>
    </row>
    <row r="26" spans="1:28" ht="15">
      <c r="A26" s="3" t="s">
        <v>36</v>
      </c>
      <c r="B26" s="79">
        <v>45291</v>
      </c>
      <c r="C26" s="79"/>
    </row>
    <row r="28" spans="1:28"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4"/>
      <c r="Z28" s="24"/>
      <c r="AA28" s="24"/>
      <c r="AB28" s="24"/>
    </row>
    <row r="29" spans="1:28"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4"/>
      <c r="Z29" s="24"/>
      <c r="AA29" s="24"/>
      <c r="AB29" s="24"/>
    </row>
    <row r="30" spans="1:28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4"/>
      <c r="Z30" s="24"/>
      <c r="AA30" s="24"/>
      <c r="AB30" s="24"/>
    </row>
    <row r="31" spans="1:28"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4"/>
      <c r="Z31" s="24"/>
      <c r="AA31" s="24"/>
      <c r="AB31" s="24"/>
    </row>
    <row r="32" spans="1:28"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4"/>
      <c r="Z32" s="24"/>
      <c r="AA32" s="24"/>
      <c r="AB32" s="24"/>
    </row>
    <row r="33" spans="7:28"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4"/>
      <c r="Z33" s="24"/>
      <c r="AA33" s="24"/>
      <c r="AB33" s="24"/>
    </row>
    <row r="34" spans="7:28"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4"/>
      <c r="Z34" s="24"/>
      <c r="AA34" s="24"/>
      <c r="AB34" s="24"/>
    </row>
    <row r="35" spans="7:28"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4"/>
      <c r="Z35" s="24"/>
      <c r="AA35" s="24"/>
      <c r="AB35" s="24"/>
    </row>
    <row r="36" spans="7:28"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4"/>
      <c r="Z36" s="24"/>
      <c r="AA36" s="24"/>
      <c r="AB36" s="24"/>
    </row>
    <row r="37" spans="7:28"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4"/>
      <c r="Z37" s="24"/>
      <c r="AA37" s="24"/>
      <c r="AB37" s="24"/>
    </row>
    <row r="38" spans="7:28"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4"/>
      <c r="Z38" s="24"/>
      <c r="AA38" s="24"/>
      <c r="AB38" s="24"/>
    </row>
    <row r="39" spans="7:28"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4"/>
      <c r="Z39" s="24"/>
      <c r="AA39" s="24"/>
      <c r="AB39" s="24"/>
    </row>
    <row r="40" spans="7:28"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4"/>
      <c r="Z40" s="24"/>
      <c r="AA40" s="24"/>
      <c r="AB40" s="24"/>
    </row>
    <row r="41" spans="7:28"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4"/>
      <c r="Z41" s="24"/>
      <c r="AA41" s="24"/>
      <c r="AB41" s="24"/>
    </row>
    <row r="42" spans="7:28"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4"/>
      <c r="Z42" s="24"/>
      <c r="AA42" s="24"/>
      <c r="AB42" s="24"/>
    </row>
    <row r="43" spans="7:28"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4"/>
      <c r="Z43" s="24"/>
      <c r="AA43" s="24"/>
      <c r="AB43" s="24"/>
    </row>
  </sheetData>
  <mergeCells count="11">
    <mergeCell ref="B23:C23"/>
    <mergeCell ref="B24:C24"/>
    <mergeCell ref="A16:C16"/>
    <mergeCell ref="B25:C25"/>
    <mergeCell ref="B26:C2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64"/>
  <sheetViews>
    <sheetView topLeftCell="T37" zoomScaleNormal="100" workbookViewId="0">
      <selection activeCell="AC47" sqref="AC47:AH48"/>
    </sheetView>
  </sheetViews>
  <sheetFormatPr defaultRowHeight="14.25"/>
  <cols>
    <col min="2" max="2" width="11.375" bestFit="1" customWidth="1"/>
    <col min="3" max="3" width="13.75" bestFit="1" customWidth="1"/>
    <col min="4" max="4" width="19.375" customWidth="1"/>
    <col min="5" max="5" width="11.125" bestFit="1" customWidth="1"/>
    <col min="6" max="6" width="10.5" bestFit="1" customWidth="1"/>
    <col min="8" max="8" width="18.125" bestFit="1" customWidth="1"/>
    <col min="9" max="9" width="10.25" bestFit="1" customWidth="1"/>
    <col min="10" max="10" width="12.5" bestFit="1" customWidth="1"/>
    <col min="11" max="11" width="10" bestFit="1" customWidth="1"/>
    <col min="12" max="12" width="11.625" bestFit="1" customWidth="1"/>
    <col min="13" max="13" width="12.625" bestFit="1" customWidth="1"/>
    <col min="15" max="15" width="18.625" bestFit="1" customWidth="1"/>
    <col min="16" max="16" width="11.25" bestFit="1" customWidth="1"/>
    <col min="17" max="17" width="10.625" bestFit="1" customWidth="1"/>
    <col min="18" max="18" width="12.125" bestFit="1" customWidth="1"/>
    <col min="19" max="20" width="11.625" bestFit="1" customWidth="1"/>
    <col min="22" max="22" width="19.75" customWidth="1"/>
    <col min="24" max="24" width="10.5" bestFit="1" customWidth="1"/>
    <col min="25" max="25" width="12.125" bestFit="1" customWidth="1"/>
    <col min="27" max="27" width="11.125" bestFit="1" customWidth="1"/>
    <col min="28" max="28" width="14.625" customWidth="1"/>
    <col min="29" max="29" width="52.125" bestFit="1" customWidth="1"/>
    <col min="30" max="30" width="10.75" bestFit="1" customWidth="1"/>
    <col min="31" max="31" width="12.75" customWidth="1"/>
    <col min="32" max="32" width="10" bestFit="1" customWidth="1"/>
    <col min="33" max="34" width="11.125" bestFit="1" customWidth="1"/>
  </cols>
  <sheetData>
    <row r="1" spans="2:34">
      <c r="B1" s="83" t="s">
        <v>156</v>
      </c>
      <c r="C1" s="83"/>
      <c r="D1" s="83"/>
      <c r="E1" s="83"/>
      <c r="F1" s="83"/>
      <c r="H1" s="82" t="s">
        <v>162</v>
      </c>
      <c r="I1" s="82"/>
      <c r="J1" s="82"/>
      <c r="K1" s="49"/>
      <c r="L1" s="50"/>
      <c r="O1" s="81" t="s">
        <v>165</v>
      </c>
      <c r="P1" s="81"/>
      <c r="Q1" s="81"/>
      <c r="R1" s="81"/>
      <c r="S1" s="81"/>
      <c r="T1" s="81"/>
      <c r="V1" s="81" t="s">
        <v>169</v>
      </c>
      <c r="W1" s="81"/>
      <c r="X1" s="81"/>
      <c r="Y1" s="81"/>
      <c r="Z1" s="81"/>
      <c r="AA1" s="81"/>
      <c r="AC1" s="81" t="s">
        <v>174</v>
      </c>
      <c r="AD1" s="81"/>
      <c r="AE1" s="81"/>
      <c r="AF1" s="81"/>
      <c r="AG1" s="81"/>
      <c r="AH1" s="81"/>
    </row>
    <row r="2" spans="2:34" ht="25.5">
      <c r="B2" s="41" t="s">
        <v>151</v>
      </c>
      <c r="C2" s="41" t="s">
        <v>152</v>
      </c>
      <c r="D2" s="41" t="s">
        <v>153</v>
      </c>
      <c r="E2" s="41" t="s">
        <v>154</v>
      </c>
      <c r="F2" s="41" t="s">
        <v>155</v>
      </c>
      <c r="H2" s="51" t="s">
        <v>56</v>
      </c>
      <c r="I2" s="52" t="s">
        <v>104</v>
      </c>
      <c r="J2" s="53" t="s">
        <v>58</v>
      </c>
      <c r="K2" s="55" t="s">
        <v>151</v>
      </c>
      <c r="L2" s="54" t="s">
        <v>59</v>
      </c>
      <c r="M2" s="54" t="s">
        <v>163</v>
      </c>
      <c r="O2" s="51" t="s">
        <v>56</v>
      </c>
      <c r="P2" s="52" t="s">
        <v>57</v>
      </c>
      <c r="Q2" s="53" t="s">
        <v>58</v>
      </c>
      <c r="R2" s="55" t="s">
        <v>151</v>
      </c>
      <c r="S2" s="54" t="s">
        <v>59</v>
      </c>
      <c r="T2" s="54" t="s">
        <v>163</v>
      </c>
      <c r="V2" s="51" t="s">
        <v>56</v>
      </c>
      <c r="W2" s="52" t="s">
        <v>57</v>
      </c>
      <c r="X2" s="53" t="s">
        <v>58</v>
      </c>
      <c r="Y2" s="55" t="s">
        <v>151</v>
      </c>
      <c r="Z2" s="54" t="s">
        <v>59</v>
      </c>
      <c r="AA2" s="54" t="s">
        <v>163</v>
      </c>
      <c r="AC2" s="51" t="s">
        <v>56</v>
      </c>
      <c r="AD2" s="52" t="s">
        <v>57</v>
      </c>
      <c r="AE2" s="53" t="s">
        <v>58</v>
      </c>
      <c r="AF2" s="55" t="s">
        <v>151</v>
      </c>
      <c r="AG2" s="54" t="s">
        <v>59</v>
      </c>
      <c r="AH2" s="54" t="s">
        <v>163</v>
      </c>
    </row>
    <row r="3" spans="2:34">
      <c r="B3" s="42" t="s">
        <v>62</v>
      </c>
      <c r="C3" s="43" t="s">
        <v>60</v>
      </c>
      <c r="D3" s="43" t="s">
        <v>112</v>
      </c>
      <c r="E3" s="43" t="s">
        <v>61</v>
      </c>
      <c r="F3" s="44">
        <v>49637</v>
      </c>
      <c r="H3" s="56" t="s">
        <v>112</v>
      </c>
      <c r="I3" s="52">
        <v>37</v>
      </c>
      <c r="J3" s="57" t="s">
        <v>60</v>
      </c>
      <c r="K3" s="55" t="s">
        <v>62</v>
      </c>
      <c r="L3" s="54" t="s">
        <v>61</v>
      </c>
      <c r="M3" s="65">
        <v>8179</v>
      </c>
      <c r="O3" s="51" t="s">
        <v>112</v>
      </c>
      <c r="P3" s="52">
        <v>37</v>
      </c>
      <c r="Q3" s="57" t="s">
        <v>60</v>
      </c>
      <c r="R3" s="55" t="s">
        <v>62</v>
      </c>
      <c r="S3" s="54" t="s">
        <v>61</v>
      </c>
      <c r="T3" s="65">
        <v>60640</v>
      </c>
      <c r="V3" s="51" t="s">
        <v>112</v>
      </c>
      <c r="W3" s="52">
        <v>37</v>
      </c>
      <c r="X3" s="57" t="s">
        <v>60</v>
      </c>
      <c r="Y3" s="55" t="s">
        <v>62</v>
      </c>
      <c r="Z3" s="54" t="s">
        <v>61</v>
      </c>
      <c r="AA3" s="65">
        <v>54151</v>
      </c>
      <c r="AC3" s="51" t="s">
        <v>112</v>
      </c>
      <c r="AD3" s="52">
        <v>37</v>
      </c>
      <c r="AE3" s="57" t="s">
        <v>60</v>
      </c>
      <c r="AF3" s="55" t="s">
        <v>62</v>
      </c>
      <c r="AG3" s="54" t="s">
        <v>61</v>
      </c>
      <c r="AH3" s="65">
        <v>54151</v>
      </c>
    </row>
    <row r="4" spans="2:34">
      <c r="B4" s="42" t="s">
        <v>65</v>
      </c>
      <c r="C4" s="43" t="s">
        <v>63</v>
      </c>
      <c r="D4" s="43" t="s">
        <v>113</v>
      </c>
      <c r="E4" s="43" t="s">
        <v>64</v>
      </c>
      <c r="F4" s="44">
        <v>339181</v>
      </c>
      <c r="H4" s="56" t="s">
        <v>113</v>
      </c>
      <c r="I4" s="52">
        <v>75</v>
      </c>
      <c r="J4" s="57" t="s">
        <v>63</v>
      </c>
      <c r="K4" s="55" t="s">
        <v>65</v>
      </c>
      <c r="L4" s="54" t="s">
        <v>64</v>
      </c>
      <c r="M4" s="65">
        <v>270448</v>
      </c>
      <c r="O4" s="51" t="s">
        <v>113</v>
      </c>
      <c r="P4" s="52">
        <v>75</v>
      </c>
      <c r="Q4" s="57" t="s">
        <v>63</v>
      </c>
      <c r="R4" s="55" t="s">
        <v>65</v>
      </c>
      <c r="S4" s="54" t="s">
        <v>64</v>
      </c>
      <c r="T4" s="65">
        <v>333353</v>
      </c>
      <c r="V4" s="51" t="s">
        <v>113</v>
      </c>
      <c r="W4" s="52">
        <v>75</v>
      </c>
      <c r="X4" s="57" t="s">
        <v>63</v>
      </c>
      <c r="Y4" s="55" t="s">
        <v>65</v>
      </c>
      <c r="Z4" s="54" t="s">
        <v>64</v>
      </c>
      <c r="AA4" s="65">
        <v>322411</v>
      </c>
      <c r="AC4" s="51" t="s">
        <v>113</v>
      </c>
      <c r="AD4" s="52">
        <v>75</v>
      </c>
      <c r="AE4" s="57" t="s">
        <v>63</v>
      </c>
      <c r="AF4" s="55" t="s">
        <v>65</v>
      </c>
      <c r="AG4" s="54" t="s">
        <v>64</v>
      </c>
      <c r="AH4" s="65">
        <v>298277</v>
      </c>
    </row>
    <row r="5" spans="2:34">
      <c r="B5" s="42" t="s">
        <v>65</v>
      </c>
      <c r="C5" s="43" t="s">
        <v>66</v>
      </c>
      <c r="D5" s="43" t="s">
        <v>114</v>
      </c>
      <c r="E5" s="43" t="s">
        <v>61</v>
      </c>
      <c r="F5" s="44">
        <v>60542</v>
      </c>
      <c r="H5" s="56" t="s">
        <v>114</v>
      </c>
      <c r="I5" s="52">
        <v>25</v>
      </c>
      <c r="J5" s="57" t="s">
        <v>66</v>
      </c>
      <c r="K5" s="55" t="s">
        <v>65</v>
      </c>
      <c r="L5" s="54" t="s">
        <v>61</v>
      </c>
      <c r="M5" s="65">
        <v>39074</v>
      </c>
      <c r="O5" s="51" t="s">
        <v>114</v>
      </c>
      <c r="P5" s="52">
        <v>25</v>
      </c>
      <c r="Q5" s="57" t="s">
        <v>66</v>
      </c>
      <c r="R5" s="55" t="s">
        <v>65</v>
      </c>
      <c r="S5" s="54" t="s">
        <v>61</v>
      </c>
      <c r="T5" s="65">
        <v>45451</v>
      </c>
      <c r="V5" s="51" t="s">
        <v>114</v>
      </c>
      <c r="W5" s="52">
        <v>25</v>
      </c>
      <c r="X5" s="57" t="s">
        <v>66</v>
      </c>
      <c r="Y5" s="55" t="s">
        <v>65</v>
      </c>
      <c r="Z5" s="54" t="s">
        <v>61</v>
      </c>
      <c r="AA5" s="65">
        <v>56668</v>
      </c>
      <c r="AC5" s="51" t="s">
        <v>114</v>
      </c>
      <c r="AD5" s="52">
        <v>25</v>
      </c>
      <c r="AE5" s="57" t="s">
        <v>66</v>
      </c>
      <c r="AF5" s="55" t="s">
        <v>65</v>
      </c>
      <c r="AG5" s="54" t="s">
        <v>61</v>
      </c>
      <c r="AH5" s="65">
        <v>56668</v>
      </c>
    </row>
    <row r="6" spans="2:34">
      <c r="B6" s="42" t="s">
        <v>65</v>
      </c>
      <c r="C6" s="43" t="s">
        <v>67</v>
      </c>
      <c r="D6" s="43" t="s">
        <v>115</v>
      </c>
      <c r="E6" s="43" t="s">
        <v>61</v>
      </c>
      <c r="F6" s="44">
        <v>94829</v>
      </c>
      <c r="H6" s="56" t="s">
        <v>115</v>
      </c>
      <c r="I6" s="52">
        <v>25</v>
      </c>
      <c r="J6" s="57" t="s">
        <v>67</v>
      </c>
      <c r="K6" s="55" t="s">
        <v>65</v>
      </c>
      <c r="L6" s="54" t="s">
        <v>61</v>
      </c>
      <c r="M6" s="65">
        <v>92827</v>
      </c>
      <c r="O6" s="51" t="s">
        <v>115</v>
      </c>
      <c r="P6" s="52">
        <v>25</v>
      </c>
      <c r="Q6" s="57" t="s">
        <v>67</v>
      </c>
      <c r="R6" s="55" t="s">
        <v>65</v>
      </c>
      <c r="S6" s="54" t="s">
        <v>61</v>
      </c>
      <c r="T6" s="65">
        <v>81365</v>
      </c>
      <c r="V6" s="51" t="s">
        <v>115</v>
      </c>
      <c r="W6" s="52">
        <v>25</v>
      </c>
      <c r="X6" s="57" t="s">
        <v>67</v>
      </c>
      <c r="Y6" s="55" t="s">
        <v>65</v>
      </c>
      <c r="Z6" s="54" t="s">
        <v>61</v>
      </c>
      <c r="AA6" s="65">
        <v>71575</v>
      </c>
      <c r="AC6" s="51" t="s">
        <v>115</v>
      </c>
      <c r="AD6" s="52">
        <v>25</v>
      </c>
      <c r="AE6" s="57" t="s">
        <v>67</v>
      </c>
      <c r="AF6" s="55" t="s">
        <v>65</v>
      </c>
      <c r="AG6" s="54" t="s">
        <v>61</v>
      </c>
      <c r="AH6" s="65">
        <v>71575</v>
      </c>
    </row>
    <row r="7" spans="2:34">
      <c r="B7" s="42" t="s">
        <v>65</v>
      </c>
      <c r="C7" s="43" t="s">
        <v>68</v>
      </c>
      <c r="D7" s="43" t="s">
        <v>116</v>
      </c>
      <c r="E7" s="43" t="s">
        <v>61</v>
      </c>
      <c r="F7" s="44">
        <v>112724</v>
      </c>
      <c r="H7" s="56" t="s">
        <v>116</v>
      </c>
      <c r="I7" s="52">
        <v>62</v>
      </c>
      <c r="J7" s="57" t="s">
        <v>68</v>
      </c>
      <c r="K7" s="55" t="s">
        <v>65</v>
      </c>
      <c r="L7" s="54" t="s">
        <v>61</v>
      </c>
      <c r="M7" s="65">
        <v>105315</v>
      </c>
      <c r="O7" s="51" t="s">
        <v>116</v>
      </c>
      <c r="P7" s="52">
        <v>62</v>
      </c>
      <c r="Q7" s="57" t="s">
        <v>68</v>
      </c>
      <c r="R7" s="55" t="s">
        <v>65</v>
      </c>
      <c r="S7" s="54" t="s">
        <v>61</v>
      </c>
      <c r="T7" s="65">
        <v>107245</v>
      </c>
      <c r="V7" s="51" t="s">
        <v>116</v>
      </c>
      <c r="W7" s="52">
        <v>62</v>
      </c>
      <c r="X7" s="57" t="s">
        <v>68</v>
      </c>
      <c r="Y7" s="55" t="s">
        <v>65</v>
      </c>
      <c r="Z7" s="54" t="s">
        <v>61</v>
      </c>
      <c r="AA7" s="65">
        <v>112252</v>
      </c>
      <c r="AC7" s="51" t="s">
        <v>116</v>
      </c>
      <c r="AD7" s="52">
        <v>62</v>
      </c>
      <c r="AE7" s="57" t="s">
        <v>68</v>
      </c>
      <c r="AF7" s="55" t="s">
        <v>65</v>
      </c>
      <c r="AG7" s="54" t="s">
        <v>61</v>
      </c>
      <c r="AH7" s="65">
        <v>112252</v>
      </c>
    </row>
    <row r="8" spans="2:34">
      <c r="B8" s="42" t="s">
        <v>70</v>
      </c>
      <c r="C8" s="43" t="s">
        <v>69</v>
      </c>
      <c r="D8" s="43" t="s">
        <v>117</v>
      </c>
      <c r="E8" s="43" t="s">
        <v>61</v>
      </c>
      <c r="F8" s="44">
        <v>3892</v>
      </c>
      <c r="H8" s="56" t="s">
        <v>117</v>
      </c>
      <c r="I8" s="52">
        <v>11</v>
      </c>
      <c r="J8" s="57" t="s">
        <v>69</v>
      </c>
      <c r="K8" s="55" t="s">
        <v>70</v>
      </c>
      <c r="L8" s="54" t="s">
        <v>61</v>
      </c>
      <c r="M8" s="65">
        <v>3726</v>
      </c>
      <c r="O8" s="51" t="s">
        <v>117</v>
      </c>
      <c r="P8" s="52">
        <v>11</v>
      </c>
      <c r="Q8" s="57" t="s">
        <v>69</v>
      </c>
      <c r="R8" s="55" t="s">
        <v>70</v>
      </c>
      <c r="S8" s="54" t="s">
        <v>61</v>
      </c>
      <c r="T8" s="65">
        <v>7316</v>
      </c>
      <c r="V8" s="51" t="s">
        <v>117</v>
      </c>
      <c r="W8" s="52">
        <v>11</v>
      </c>
      <c r="X8" s="57" t="s">
        <v>69</v>
      </c>
      <c r="Y8" s="55" t="s">
        <v>70</v>
      </c>
      <c r="Z8" s="54" t="s">
        <v>61</v>
      </c>
      <c r="AA8" s="65">
        <v>9440</v>
      </c>
      <c r="AC8" s="51" t="s">
        <v>117</v>
      </c>
      <c r="AD8" s="52">
        <v>11</v>
      </c>
      <c r="AE8" s="57" t="s">
        <v>69</v>
      </c>
      <c r="AF8" s="55" t="s">
        <v>70</v>
      </c>
      <c r="AG8" s="54" t="s">
        <v>61</v>
      </c>
      <c r="AH8" s="65">
        <v>9440</v>
      </c>
    </row>
    <row r="9" spans="2:34">
      <c r="B9" s="42" t="s">
        <v>65</v>
      </c>
      <c r="C9" s="43" t="s">
        <v>71</v>
      </c>
      <c r="D9" s="43" t="s">
        <v>118</v>
      </c>
      <c r="E9" s="43" t="s">
        <v>61</v>
      </c>
      <c r="F9" s="44">
        <v>354694</v>
      </c>
      <c r="H9" s="56" t="s">
        <v>118</v>
      </c>
      <c r="I9" s="52">
        <v>75</v>
      </c>
      <c r="J9" s="57" t="s">
        <v>71</v>
      </c>
      <c r="K9" s="55" t="s">
        <v>65</v>
      </c>
      <c r="L9" s="54" t="s">
        <v>61</v>
      </c>
      <c r="M9" s="65">
        <v>353850</v>
      </c>
      <c r="O9" s="51" t="s">
        <v>118</v>
      </c>
      <c r="P9" s="52">
        <v>75</v>
      </c>
      <c r="Q9" s="57" t="s">
        <v>71</v>
      </c>
      <c r="R9" s="55" t="s">
        <v>65</v>
      </c>
      <c r="S9" s="54" t="s">
        <v>61</v>
      </c>
      <c r="T9" s="65">
        <v>357723</v>
      </c>
      <c r="V9" s="51" t="s">
        <v>118</v>
      </c>
      <c r="W9" s="52">
        <v>75</v>
      </c>
      <c r="X9" s="57" t="s">
        <v>71</v>
      </c>
      <c r="Y9" s="55" t="s">
        <v>65</v>
      </c>
      <c r="Z9" s="54" t="s">
        <v>61</v>
      </c>
      <c r="AA9" s="65">
        <v>190558</v>
      </c>
      <c r="AC9" s="51" t="s">
        <v>118</v>
      </c>
      <c r="AD9" s="52">
        <v>75</v>
      </c>
      <c r="AE9" s="57" t="s">
        <v>71</v>
      </c>
      <c r="AF9" s="55" t="s">
        <v>65</v>
      </c>
      <c r="AG9" s="54" t="s">
        <v>61</v>
      </c>
      <c r="AH9" s="65">
        <v>190558</v>
      </c>
    </row>
    <row r="10" spans="2:34">
      <c r="B10" s="42" t="s">
        <v>70</v>
      </c>
      <c r="C10" s="43" t="s">
        <v>72</v>
      </c>
      <c r="D10" s="43" t="s">
        <v>119</v>
      </c>
      <c r="E10" s="43" t="s">
        <v>61</v>
      </c>
      <c r="F10" s="44">
        <v>12147</v>
      </c>
      <c r="H10" s="56" t="s">
        <v>119</v>
      </c>
      <c r="I10" s="52">
        <v>5</v>
      </c>
      <c r="J10" s="57" t="s">
        <v>72</v>
      </c>
      <c r="K10" s="55" t="s">
        <v>70</v>
      </c>
      <c r="L10" s="54" t="s">
        <v>61</v>
      </c>
      <c r="M10" s="65">
        <v>8548</v>
      </c>
      <c r="O10" s="51" t="s">
        <v>119</v>
      </c>
      <c r="P10" s="52">
        <v>5</v>
      </c>
      <c r="Q10" s="57" t="s">
        <v>72</v>
      </c>
      <c r="R10" s="55" t="s">
        <v>70</v>
      </c>
      <c r="S10" s="54" t="s">
        <v>61</v>
      </c>
      <c r="T10" s="65">
        <v>8533</v>
      </c>
      <c r="V10" s="51" t="s">
        <v>119</v>
      </c>
      <c r="W10" s="52">
        <v>5</v>
      </c>
      <c r="X10" s="57" t="s">
        <v>72</v>
      </c>
      <c r="Y10" s="55" t="s">
        <v>70</v>
      </c>
      <c r="Z10" s="54" t="s">
        <v>61</v>
      </c>
      <c r="AA10" s="65">
        <v>8383</v>
      </c>
      <c r="AC10" s="51" t="s">
        <v>119</v>
      </c>
      <c r="AD10" s="52">
        <v>5</v>
      </c>
      <c r="AE10" s="57" t="s">
        <v>72</v>
      </c>
      <c r="AF10" s="55" t="s">
        <v>70</v>
      </c>
      <c r="AG10" s="54" t="s">
        <v>61</v>
      </c>
      <c r="AH10" s="65">
        <v>8383</v>
      </c>
    </row>
    <row r="11" spans="2:34">
      <c r="B11" s="42" t="s">
        <v>65</v>
      </c>
      <c r="C11" s="43" t="s">
        <v>73</v>
      </c>
      <c r="D11" s="43" t="s">
        <v>120</v>
      </c>
      <c r="E11" s="43" t="s">
        <v>61</v>
      </c>
      <c r="F11" s="44">
        <v>79</v>
      </c>
      <c r="H11" s="56" t="s">
        <v>120</v>
      </c>
      <c r="I11" s="52">
        <v>11</v>
      </c>
      <c r="J11" s="57" t="s">
        <v>73</v>
      </c>
      <c r="K11" s="55" t="s">
        <v>65</v>
      </c>
      <c r="L11" s="54" t="s">
        <v>61</v>
      </c>
      <c r="M11" s="65">
        <v>2</v>
      </c>
      <c r="O11" s="51" t="s">
        <v>120</v>
      </c>
      <c r="P11" s="52">
        <v>11</v>
      </c>
      <c r="Q11" s="57" t="s">
        <v>73</v>
      </c>
      <c r="R11" s="55" t="s">
        <v>65</v>
      </c>
      <c r="S11" s="54" t="s">
        <v>61</v>
      </c>
      <c r="T11" s="65">
        <v>0</v>
      </c>
      <c r="V11" s="51" t="s">
        <v>120</v>
      </c>
      <c r="W11" s="52">
        <v>11</v>
      </c>
      <c r="X11" s="57" t="s">
        <v>73</v>
      </c>
      <c r="Y11" s="55" t="s">
        <v>65</v>
      </c>
      <c r="Z11" s="54" t="s">
        <v>61</v>
      </c>
      <c r="AA11" s="65">
        <v>0</v>
      </c>
      <c r="AC11" s="51" t="s">
        <v>120</v>
      </c>
      <c r="AD11" s="52">
        <v>11</v>
      </c>
      <c r="AE11" s="57" t="s">
        <v>73</v>
      </c>
      <c r="AF11" s="55" t="s">
        <v>65</v>
      </c>
      <c r="AG11" s="54" t="s">
        <v>61</v>
      </c>
      <c r="AH11" s="65">
        <v>0</v>
      </c>
    </row>
    <row r="12" spans="2:34">
      <c r="B12" s="42" t="s">
        <v>70</v>
      </c>
      <c r="C12" s="43" t="s">
        <v>74</v>
      </c>
      <c r="D12" s="43" t="s">
        <v>121</v>
      </c>
      <c r="E12" s="43" t="s">
        <v>61</v>
      </c>
      <c r="F12" s="44">
        <v>1369</v>
      </c>
      <c r="H12" s="56" t="s">
        <v>121</v>
      </c>
      <c r="I12" s="52">
        <v>6.6</v>
      </c>
      <c r="J12" s="57" t="s">
        <v>74</v>
      </c>
      <c r="K12" s="55" t="s">
        <v>70</v>
      </c>
      <c r="L12" s="54" t="s">
        <v>61</v>
      </c>
      <c r="M12" s="65">
        <v>2115</v>
      </c>
      <c r="O12" s="51" t="s">
        <v>121</v>
      </c>
      <c r="P12" s="52">
        <v>6.6</v>
      </c>
      <c r="Q12" s="57" t="s">
        <v>74</v>
      </c>
      <c r="R12" s="55" t="s">
        <v>70</v>
      </c>
      <c r="S12" s="54" t="s">
        <v>61</v>
      </c>
      <c r="T12" s="65">
        <v>4382</v>
      </c>
      <c r="V12" s="51" t="s">
        <v>121</v>
      </c>
      <c r="W12" s="52">
        <v>6.6</v>
      </c>
      <c r="X12" s="57" t="s">
        <v>74</v>
      </c>
      <c r="Y12" s="55" t="s">
        <v>70</v>
      </c>
      <c r="Z12" s="54" t="s">
        <v>61</v>
      </c>
      <c r="AA12" s="65">
        <v>950</v>
      </c>
      <c r="AC12" s="51" t="s">
        <v>121</v>
      </c>
      <c r="AD12" s="52">
        <v>6.6</v>
      </c>
      <c r="AE12" s="57" t="s">
        <v>74</v>
      </c>
      <c r="AF12" s="55" t="s">
        <v>70</v>
      </c>
      <c r="AG12" s="54" t="s">
        <v>61</v>
      </c>
      <c r="AH12" s="65">
        <v>950</v>
      </c>
    </row>
    <row r="13" spans="2:34">
      <c r="B13" s="42" t="s">
        <v>70</v>
      </c>
      <c r="C13" s="43" t="s">
        <v>75</v>
      </c>
      <c r="D13" s="43" t="s">
        <v>122</v>
      </c>
      <c r="E13" s="43" t="s">
        <v>61</v>
      </c>
      <c r="F13" s="44">
        <v>54098</v>
      </c>
      <c r="H13" s="56" t="s">
        <v>122</v>
      </c>
      <c r="I13" s="52">
        <v>27.5</v>
      </c>
      <c r="J13" s="57" t="s">
        <v>75</v>
      </c>
      <c r="K13" s="55" t="s">
        <v>70</v>
      </c>
      <c r="L13" s="54" t="s">
        <v>61</v>
      </c>
      <c r="M13" s="65">
        <v>64557</v>
      </c>
      <c r="O13" s="51" t="s">
        <v>122</v>
      </c>
      <c r="P13" s="52">
        <v>27.5</v>
      </c>
      <c r="Q13" s="57" t="s">
        <v>75</v>
      </c>
      <c r="R13" s="55" t="s">
        <v>70</v>
      </c>
      <c r="S13" s="54" t="s">
        <v>61</v>
      </c>
      <c r="T13" s="65">
        <v>64072</v>
      </c>
      <c r="V13" s="51" t="s">
        <v>122</v>
      </c>
      <c r="W13" s="52">
        <v>27.5</v>
      </c>
      <c r="X13" s="57" t="s">
        <v>75</v>
      </c>
      <c r="Y13" s="55" t="s">
        <v>70</v>
      </c>
      <c r="Z13" s="54" t="s">
        <v>61</v>
      </c>
      <c r="AA13" s="65">
        <v>46647</v>
      </c>
      <c r="AC13" s="51" t="s">
        <v>122</v>
      </c>
      <c r="AD13" s="52">
        <v>27.5</v>
      </c>
      <c r="AE13" s="57" t="s">
        <v>75</v>
      </c>
      <c r="AF13" s="55" t="s">
        <v>70</v>
      </c>
      <c r="AG13" s="54" t="s">
        <v>61</v>
      </c>
      <c r="AH13" s="65">
        <v>46647</v>
      </c>
    </row>
    <row r="14" spans="2:34">
      <c r="B14" s="42" t="s">
        <v>70</v>
      </c>
      <c r="C14" s="43" t="s">
        <v>76</v>
      </c>
      <c r="D14" s="43" t="s">
        <v>123</v>
      </c>
      <c r="E14" s="43" t="s">
        <v>61</v>
      </c>
      <c r="F14" s="44">
        <v>4090</v>
      </c>
      <c r="H14" s="56" t="s">
        <v>123</v>
      </c>
      <c r="I14" s="52">
        <v>6.6</v>
      </c>
      <c r="J14" s="57" t="s">
        <v>76</v>
      </c>
      <c r="K14" s="55" t="s">
        <v>70</v>
      </c>
      <c r="L14" s="54" t="s">
        <v>61</v>
      </c>
      <c r="M14" s="65">
        <v>3098</v>
      </c>
      <c r="O14" s="51" t="s">
        <v>123</v>
      </c>
      <c r="P14" s="52">
        <v>6.6</v>
      </c>
      <c r="Q14" s="57" t="s">
        <v>76</v>
      </c>
      <c r="R14" s="55" t="s">
        <v>70</v>
      </c>
      <c r="S14" s="54" t="s">
        <v>61</v>
      </c>
      <c r="T14" s="65">
        <v>4489</v>
      </c>
      <c r="V14" s="51" t="s">
        <v>123</v>
      </c>
      <c r="W14" s="52">
        <v>6.6</v>
      </c>
      <c r="X14" s="57" t="s">
        <v>76</v>
      </c>
      <c r="Y14" s="55" t="s">
        <v>70</v>
      </c>
      <c r="Z14" s="54" t="s">
        <v>61</v>
      </c>
      <c r="AA14" s="65">
        <v>4439</v>
      </c>
      <c r="AC14" s="51" t="s">
        <v>123</v>
      </c>
      <c r="AD14" s="52">
        <v>6.6</v>
      </c>
      <c r="AE14" s="57" t="s">
        <v>76</v>
      </c>
      <c r="AF14" s="55" t="s">
        <v>70</v>
      </c>
      <c r="AG14" s="54" t="s">
        <v>61</v>
      </c>
      <c r="AH14" s="65">
        <v>4439</v>
      </c>
    </row>
    <row r="15" spans="2:34">
      <c r="B15" s="42" t="s">
        <v>70</v>
      </c>
      <c r="C15" s="43" t="s">
        <v>77</v>
      </c>
      <c r="D15" s="43" t="s">
        <v>114</v>
      </c>
      <c r="E15" s="43" t="s">
        <v>61</v>
      </c>
      <c r="F15" s="44">
        <v>6736</v>
      </c>
      <c r="H15" s="56" t="s">
        <v>114</v>
      </c>
      <c r="I15" s="52">
        <v>11</v>
      </c>
      <c r="J15" s="57" t="s">
        <v>77</v>
      </c>
      <c r="K15" s="55" t="s">
        <v>70</v>
      </c>
      <c r="L15" s="54" t="s">
        <v>61</v>
      </c>
      <c r="M15" s="65">
        <v>7005</v>
      </c>
      <c r="O15" s="51" t="s">
        <v>114</v>
      </c>
      <c r="P15" s="52">
        <v>11</v>
      </c>
      <c r="Q15" s="57" t="s">
        <v>77</v>
      </c>
      <c r="R15" s="55" t="s">
        <v>70</v>
      </c>
      <c r="S15" s="54" t="s">
        <v>61</v>
      </c>
      <c r="T15" s="65">
        <v>9864</v>
      </c>
      <c r="V15" s="51" t="s">
        <v>114</v>
      </c>
      <c r="W15" s="52">
        <v>11</v>
      </c>
      <c r="X15" s="57" t="s">
        <v>77</v>
      </c>
      <c r="Y15" s="55" t="s">
        <v>70</v>
      </c>
      <c r="Z15" s="54" t="s">
        <v>61</v>
      </c>
      <c r="AA15" s="65">
        <v>7025</v>
      </c>
      <c r="AC15" s="51" t="s">
        <v>114</v>
      </c>
      <c r="AD15" s="52">
        <v>11</v>
      </c>
      <c r="AE15" s="57" t="s">
        <v>77</v>
      </c>
      <c r="AF15" s="55" t="s">
        <v>70</v>
      </c>
      <c r="AG15" s="54" t="s">
        <v>61</v>
      </c>
      <c r="AH15" s="65">
        <v>7025</v>
      </c>
    </row>
    <row r="16" spans="2:34">
      <c r="B16" s="42" t="s">
        <v>70</v>
      </c>
      <c r="C16" s="43" t="s">
        <v>78</v>
      </c>
      <c r="D16" s="43" t="s">
        <v>124</v>
      </c>
      <c r="E16" s="43" t="s">
        <v>61</v>
      </c>
      <c r="F16" s="44">
        <v>6084</v>
      </c>
      <c r="H16" s="56" t="s">
        <v>124</v>
      </c>
      <c r="I16" s="52">
        <v>11</v>
      </c>
      <c r="J16" s="57" t="s">
        <v>78</v>
      </c>
      <c r="K16" s="55" t="s">
        <v>70</v>
      </c>
      <c r="L16" s="54" t="s">
        <v>61</v>
      </c>
      <c r="M16" s="65">
        <v>7878</v>
      </c>
      <c r="O16" s="51" t="s">
        <v>124</v>
      </c>
      <c r="P16" s="52">
        <v>11</v>
      </c>
      <c r="Q16" s="57" t="s">
        <v>78</v>
      </c>
      <c r="R16" s="55" t="s">
        <v>70</v>
      </c>
      <c r="S16" s="54" t="s">
        <v>61</v>
      </c>
      <c r="T16" s="65">
        <v>10666</v>
      </c>
      <c r="V16" s="51" t="s">
        <v>124</v>
      </c>
      <c r="W16" s="52">
        <v>11</v>
      </c>
      <c r="X16" s="57" t="s">
        <v>78</v>
      </c>
      <c r="Y16" s="55" t="s">
        <v>70</v>
      </c>
      <c r="Z16" s="54" t="s">
        <v>61</v>
      </c>
      <c r="AA16" s="65">
        <v>5995</v>
      </c>
      <c r="AC16" s="51" t="s">
        <v>124</v>
      </c>
      <c r="AD16" s="52">
        <v>11</v>
      </c>
      <c r="AE16" s="57" t="s">
        <v>78</v>
      </c>
      <c r="AF16" s="55" t="s">
        <v>70</v>
      </c>
      <c r="AG16" s="54" t="s">
        <v>61</v>
      </c>
      <c r="AH16" s="65">
        <v>5995</v>
      </c>
    </row>
    <row r="17" spans="2:34">
      <c r="B17" s="42" t="s">
        <v>70</v>
      </c>
      <c r="C17" s="43" t="s">
        <v>79</v>
      </c>
      <c r="D17" s="43" t="s">
        <v>112</v>
      </c>
      <c r="E17" s="43" t="s">
        <v>61</v>
      </c>
      <c r="F17" s="44">
        <v>4956</v>
      </c>
      <c r="H17" s="56" t="s">
        <v>112</v>
      </c>
      <c r="I17" s="52">
        <v>3.3</v>
      </c>
      <c r="J17" s="57" t="s">
        <v>79</v>
      </c>
      <c r="K17" s="55" t="s">
        <v>70</v>
      </c>
      <c r="L17" s="54" t="s">
        <v>61</v>
      </c>
      <c r="M17" s="65">
        <v>6325</v>
      </c>
      <c r="O17" s="51" t="s">
        <v>112</v>
      </c>
      <c r="P17" s="52">
        <v>3.3</v>
      </c>
      <c r="Q17" s="57" t="s">
        <v>79</v>
      </c>
      <c r="R17" s="55" t="s">
        <v>70</v>
      </c>
      <c r="S17" s="54" t="s">
        <v>61</v>
      </c>
      <c r="T17" s="65">
        <v>7854</v>
      </c>
      <c r="V17" s="51" t="s">
        <v>112</v>
      </c>
      <c r="W17" s="52">
        <v>3.3</v>
      </c>
      <c r="X17" s="57" t="s">
        <v>79</v>
      </c>
      <c r="Y17" s="55" t="s">
        <v>70</v>
      </c>
      <c r="Z17" s="54" t="s">
        <v>61</v>
      </c>
      <c r="AA17" s="65">
        <v>7582</v>
      </c>
      <c r="AC17" s="51" t="s">
        <v>112</v>
      </c>
      <c r="AD17" s="52">
        <v>3.3</v>
      </c>
      <c r="AE17" s="57" t="s">
        <v>79</v>
      </c>
      <c r="AF17" s="55" t="s">
        <v>70</v>
      </c>
      <c r="AG17" s="54" t="s">
        <v>61</v>
      </c>
      <c r="AH17" s="65">
        <v>7582</v>
      </c>
    </row>
    <row r="18" spans="2:34">
      <c r="B18" s="42" t="s">
        <v>65</v>
      </c>
      <c r="C18" s="43" t="s">
        <v>80</v>
      </c>
      <c r="D18" s="43" t="s">
        <v>125</v>
      </c>
      <c r="E18" s="43" t="s">
        <v>64</v>
      </c>
      <c r="F18" s="44">
        <v>113136</v>
      </c>
      <c r="H18" s="56" t="s">
        <v>125</v>
      </c>
      <c r="I18" s="52">
        <v>50</v>
      </c>
      <c r="J18" s="57" t="s">
        <v>80</v>
      </c>
      <c r="K18" s="55" t="s">
        <v>65</v>
      </c>
      <c r="L18" s="54" t="s">
        <v>64</v>
      </c>
      <c r="M18" s="65">
        <v>68189</v>
      </c>
      <c r="O18" s="51" t="s">
        <v>125</v>
      </c>
      <c r="P18" s="52">
        <v>50</v>
      </c>
      <c r="Q18" s="57" t="s">
        <v>80</v>
      </c>
      <c r="R18" s="55" t="s">
        <v>65</v>
      </c>
      <c r="S18" s="54" t="s">
        <v>64</v>
      </c>
      <c r="T18" s="65">
        <v>78293</v>
      </c>
      <c r="V18" s="51" t="s">
        <v>125</v>
      </c>
      <c r="W18" s="52">
        <v>50</v>
      </c>
      <c r="X18" s="57" t="s">
        <v>80</v>
      </c>
      <c r="Y18" s="55" t="s">
        <v>65</v>
      </c>
      <c r="Z18" s="54" t="s">
        <v>64</v>
      </c>
      <c r="AA18" s="70"/>
      <c r="AC18" s="51" t="s">
        <v>125</v>
      </c>
      <c r="AD18" s="52">
        <v>50</v>
      </c>
      <c r="AE18" s="57" t="s">
        <v>80</v>
      </c>
      <c r="AF18" s="55" t="s">
        <v>65</v>
      </c>
      <c r="AG18" s="54" t="s">
        <v>64</v>
      </c>
      <c r="AH18" s="70"/>
    </row>
    <row r="19" spans="2:34">
      <c r="B19" s="42" t="s">
        <v>65</v>
      </c>
      <c r="C19" s="43" t="s">
        <v>81</v>
      </c>
      <c r="D19" s="43" t="s">
        <v>126</v>
      </c>
      <c r="E19" s="43" t="s">
        <v>64</v>
      </c>
      <c r="F19" s="44">
        <v>43303</v>
      </c>
      <c r="H19" s="56" t="s">
        <v>126</v>
      </c>
      <c r="I19" s="52">
        <v>60</v>
      </c>
      <c r="J19" s="57" t="s">
        <v>81</v>
      </c>
      <c r="K19" s="55" t="s">
        <v>65</v>
      </c>
      <c r="L19" s="54" t="s">
        <v>64</v>
      </c>
      <c r="M19" s="65">
        <v>39949</v>
      </c>
      <c r="O19" s="51" t="s">
        <v>126</v>
      </c>
      <c r="P19" s="52">
        <v>60</v>
      </c>
      <c r="Q19" s="57" t="s">
        <v>81</v>
      </c>
      <c r="R19" s="55" t="s">
        <v>65</v>
      </c>
      <c r="S19" s="54" t="s">
        <v>64</v>
      </c>
      <c r="T19" s="65">
        <v>6130</v>
      </c>
      <c r="V19" s="51" t="s">
        <v>126</v>
      </c>
      <c r="W19" s="52">
        <v>60</v>
      </c>
      <c r="X19" s="57" t="s">
        <v>81</v>
      </c>
      <c r="Y19" s="55" t="s">
        <v>65</v>
      </c>
      <c r="Z19" s="54" t="s">
        <v>64</v>
      </c>
      <c r="AA19" s="65">
        <v>0</v>
      </c>
      <c r="AC19" s="51" t="s">
        <v>126</v>
      </c>
      <c r="AD19" s="52">
        <v>60</v>
      </c>
      <c r="AE19" s="57" t="s">
        <v>81</v>
      </c>
      <c r="AF19" s="55" t="s">
        <v>65</v>
      </c>
      <c r="AG19" s="54" t="s">
        <v>64</v>
      </c>
      <c r="AH19" s="65">
        <v>40522</v>
      </c>
    </row>
    <row r="20" spans="2:34">
      <c r="B20" s="42" t="s">
        <v>70</v>
      </c>
      <c r="C20" s="43" t="s">
        <v>82</v>
      </c>
      <c r="D20" s="43" t="s">
        <v>127</v>
      </c>
      <c r="E20" s="43" t="s">
        <v>61</v>
      </c>
      <c r="F20" s="44">
        <v>1176</v>
      </c>
      <c r="H20" s="56" t="s">
        <v>127</v>
      </c>
      <c r="I20" s="52">
        <v>6.6</v>
      </c>
      <c r="J20" s="57" t="s">
        <v>82</v>
      </c>
      <c r="K20" s="55" t="s">
        <v>70</v>
      </c>
      <c r="L20" s="54" t="s">
        <v>61</v>
      </c>
      <c r="M20" s="65">
        <v>1370</v>
      </c>
      <c r="O20" s="51" t="s">
        <v>127</v>
      </c>
      <c r="P20" s="52">
        <v>6.6</v>
      </c>
      <c r="Q20" s="57" t="s">
        <v>82</v>
      </c>
      <c r="R20" s="55" t="s">
        <v>70</v>
      </c>
      <c r="S20" s="54" t="s">
        <v>61</v>
      </c>
      <c r="T20" s="65">
        <v>1143</v>
      </c>
      <c r="V20" s="51" t="s">
        <v>127</v>
      </c>
      <c r="W20" s="52">
        <v>6.6</v>
      </c>
      <c r="X20" s="57" t="s">
        <v>82</v>
      </c>
      <c r="Y20" s="55" t="s">
        <v>70</v>
      </c>
      <c r="Z20" s="54" t="s">
        <v>61</v>
      </c>
      <c r="AA20" s="65">
        <v>1033</v>
      </c>
      <c r="AC20" s="51" t="s">
        <v>127</v>
      </c>
      <c r="AD20" s="52">
        <v>6.6</v>
      </c>
      <c r="AE20" s="57" t="s">
        <v>82</v>
      </c>
      <c r="AF20" s="55" t="s">
        <v>70</v>
      </c>
      <c r="AG20" s="54" t="s">
        <v>61</v>
      </c>
      <c r="AH20" s="65">
        <v>1033</v>
      </c>
    </row>
    <row r="21" spans="2:34">
      <c r="B21" s="42" t="s">
        <v>70</v>
      </c>
      <c r="C21" s="43" t="s">
        <v>83</v>
      </c>
      <c r="D21" s="43" t="s">
        <v>128</v>
      </c>
      <c r="E21" s="43" t="s">
        <v>64</v>
      </c>
      <c r="F21" s="44">
        <v>384912</v>
      </c>
      <c r="H21" s="56" t="s">
        <v>128</v>
      </c>
      <c r="I21" s="52">
        <v>252</v>
      </c>
      <c r="J21" s="57" t="s">
        <v>83</v>
      </c>
      <c r="K21" s="55" t="s">
        <v>70</v>
      </c>
      <c r="L21" s="54" t="s">
        <v>64</v>
      </c>
      <c r="M21" s="65">
        <v>400026</v>
      </c>
      <c r="O21" s="51" t="s">
        <v>128</v>
      </c>
      <c r="P21" s="52">
        <v>252</v>
      </c>
      <c r="Q21" s="57" t="s">
        <v>83</v>
      </c>
      <c r="R21" s="55" t="s">
        <v>70</v>
      </c>
      <c r="S21" s="54" t="s">
        <v>64</v>
      </c>
      <c r="T21" s="65">
        <v>369829</v>
      </c>
      <c r="V21" s="51" t="s">
        <v>128</v>
      </c>
      <c r="W21" s="52">
        <v>252</v>
      </c>
      <c r="X21" s="57" t="s">
        <v>83</v>
      </c>
      <c r="Y21" s="55" t="s">
        <v>70</v>
      </c>
      <c r="Z21" s="54" t="s">
        <v>64</v>
      </c>
      <c r="AA21" s="65">
        <v>359468</v>
      </c>
      <c r="AC21" s="51" t="s">
        <v>128</v>
      </c>
      <c r="AD21" s="52">
        <v>252</v>
      </c>
      <c r="AE21" s="57" t="s">
        <v>83</v>
      </c>
      <c r="AF21" s="55" t="s">
        <v>70</v>
      </c>
      <c r="AG21" s="54" t="s">
        <v>64</v>
      </c>
      <c r="AH21" s="65">
        <v>426759</v>
      </c>
    </row>
    <row r="22" spans="2:34">
      <c r="B22" s="42" t="s">
        <v>65</v>
      </c>
      <c r="C22" s="43" t="s">
        <v>84</v>
      </c>
      <c r="D22" s="43" t="s">
        <v>129</v>
      </c>
      <c r="E22" s="43" t="s">
        <v>61</v>
      </c>
      <c r="F22" s="44">
        <v>7028</v>
      </c>
      <c r="H22" s="56" t="s">
        <v>129</v>
      </c>
      <c r="I22" s="52">
        <v>3.3</v>
      </c>
      <c r="J22" s="57" t="s">
        <v>84</v>
      </c>
      <c r="K22" s="55" t="s">
        <v>65</v>
      </c>
      <c r="L22" s="54" t="s">
        <v>61</v>
      </c>
      <c r="M22" s="65">
        <v>6376</v>
      </c>
      <c r="O22" s="51" t="s">
        <v>129</v>
      </c>
      <c r="P22" s="52">
        <v>3.3</v>
      </c>
      <c r="Q22" s="57" t="s">
        <v>84</v>
      </c>
      <c r="R22" s="55" t="s">
        <v>65</v>
      </c>
      <c r="S22" s="54" t="s">
        <v>61</v>
      </c>
      <c r="T22" s="65">
        <v>4839</v>
      </c>
      <c r="V22" s="51" t="s">
        <v>129</v>
      </c>
      <c r="W22" s="52">
        <v>3.3</v>
      </c>
      <c r="X22" s="57" t="s">
        <v>84</v>
      </c>
      <c r="Y22" s="55" t="s">
        <v>65</v>
      </c>
      <c r="Z22" s="54" t="s">
        <v>61</v>
      </c>
      <c r="AA22" s="65">
        <v>7010</v>
      </c>
      <c r="AC22" s="51" t="s">
        <v>129</v>
      </c>
      <c r="AD22" s="52">
        <v>3.3</v>
      </c>
      <c r="AE22" s="57" t="s">
        <v>84</v>
      </c>
      <c r="AF22" s="55" t="s">
        <v>65</v>
      </c>
      <c r="AG22" s="54" t="s">
        <v>61</v>
      </c>
      <c r="AH22" s="65">
        <v>7010</v>
      </c>
    </row>
    <row r="23" spans="2:34">
      <c r="B23" s="42" t="s">
        <v>86</v>
      </c>
      <c r="C23" s="43" t="s">
        <v>85</v>
      </c>
      <c r="D23" s="43" t="s">
        <v>130</v>
      </c>
      <c r="E23" s="43" t="s">
        <v>61</v>
      </c>
      <c r="F23" s="44">
        <v>14800</v>
      </c>
      <c r="H23" s="56" t="s">
        <v>130</v>
      </c>
      <c r="I23" s="52">
        <v>26</v>
      </c>
      <c r="J23" s="57" t="s">
        <v>85</v>
      </c>
      <c r="K23" s="55" t="s">
        <v>86</v>
      </c>
      <c r="L23" s="54" t="s">
        <v>61</v>
      </c>
      <c r="M23" s="65">
        <v>18039</v>
      </c>
      <c r="O23" s="51" t="s">
        <v>130</v>
      </c>
      <c r="P23" s="52">
        <v>26</v>
      </c>
      <c r="Q23" s="57" t="s">
        <v>85</v>
      </c>
      <c r="R23" s="55" t="s">
        <v>86</v>
      </c>
      <c r="S23" s="54" t="s">
        <v>61</v>
      </c>
      <c r="T23" s="65">
        <v>19907</v>
      </c>
      <c r="V23" s="51" t="s">
        <v>130</v>
      </c>
      <c r="W23" s="52">
        <v>26</v>
      </c>
      <c r="X23" s="57" t="s">
        <v>85</v>
      </c>
      <c r="Y23" s="55" t="s">
        <v>86</v>
      </c>
      <c r="Z23" s="54" t="s">
        <v>61</v>
      </c>
      <c r="AA23" s="65">
        <v>18634</v>
      </c>
      <c r="AC23" s="51" t="s">
        <v>130</v>
      </c>
      <c r="AD23" s="52">
        <v>26</v>
      </c>
      <c r="AE23" s="57" t="s">
        <v>85</v>
      </c>
      <c r="AF23" s="55" t="s">
        <v>86</v>
      </c>
      <c r="AG23" s="54" t="s">
        <v>61</v>
      </c>
      <c r="AH23" s="65">
        <v>18634</v>
      </c>
    </row>
    <row r="24" spans="2:34">
      <c r="B24" s="42" t="s">
        <v>88</v>
      </c>
      <c r="C24" s="43" t="s">
        <v>87</v>
      </c>
      <c r="D24" s="43" t="s">
        <v>131</v>
      </c>
      <c r="E24" s="43" t="s">
        <v>61</v>
      </c>
      <c r="F24" s="44">
        <v>21345</v>
      </c>
      <c r="H24" s="56" t="s">
        <v>131</v>
      </c>
      <c r="I24" s="52">
        <v>60</v>
      </c>
      <c r="J24" s="57" t="s">
        <v>87</v>
      </c>
      <c r="K24" s="55" t="s">
        <v>88</v>
      </c>
      <c r="L24" s="54" t="s">
        <v>61</v>
      </c>
      <c r="M24" s="65">
        <v>30716</v>
      </c>
      <c r="O24" s="51" t="s">
        <v>131</v>
      </c>
      <c r="P24" s="52">
        <v>60</v>
      </c>
      <c r="Q24" s="57" t="s">
        <v>87</v>
      </c>
      <c r="R24" s="55" t="s">
        <v>88</v>
      </c>
      <c r="S24" s="54" t="s">
        <v>61</v>
      </c>
      <c r="T24" s="65">
        <v>24245</v>
      </c>
      <c r="V24" s="51" t="s">
        <v>131</v>
      </c>
      <c r="W24" s="52">
        <v>60</v>
      </c>
      <c r="X24" s="57" t="s">
        <v>87</v>
      </c>
      <c r="Y24" s="55" t="s">
        <v>88</v>
      </c>
      <c r="Z24" s="54" t="s">
        <v>61</v>
      </c>
      <c r="AA24" s="65">
        <v>26667</v>
      </c>
      <c r="AC24" s="51" t="s">
        <v>131</v>
      </c>
      <c r="AD24" s="52">
        <v>60</v>
      </c>
      <c r="AE24" s="57" t="s">
        <v>87</v>
      </c>
      <c r="AF24" s="55" t="s">
        <v>88</v>
      </c>
      <c r="AG24" s="54" t="s">
        <v>61</v>
      </c>
      <c r="AH24" s="65">
        <v>26667</v>
      </c>
    </row>
    <row r="25" spans="2:34">
      <c r="B25" s="42" t="s">
        <v>70</v>
      </c>
      <c r="C25" s="43" t="s">
        <v>89</v>
      </c>
      <c r="D25" s="43" t="s">
        <v>132</v>
      </c>
      <c r="E25" s="43" t="s">
        <v>61</v>
      </c>
      <c r="F25" s="44">
        <v>571</v>
      </c>
      <c r="H25" s="56" t="s">
        <v>132</v>
      </c>
      <c r="I25" s="52">
        <v>6.6</v>
      </c>
      <c r="J25" s="57" t="s">
        <v>89</v>
      </c>
      <c r="K25" s="55" t="s">
        <v>70</v>
      </c>
      <c r="L25" s="54" t="s">
        <v>61</v>
      </c>
      <c r="M25" s="65">
        <v>679</v>
      </c>
      <c r="O25" s="51" t="s">
        <v>132</v>
      </c>
      <c r="P25" s="52">
        <v>6.6</v>
      </c>
      <c r="Q25" s="57" t="s">
        <v>89</v>
      </c>
      <c r="R25" s="55" t="s">
        <v>70</v>
      </c>
      <c r="S25" s="54" t="s">
        <v>61</v>
      </c>
      <c r="T25" s="65">
        <v>1131</v>
      </c>
      <c r="V25" s="51" t="s">
        <v>132</v>
      </c>
      <c r="W25" s="52">
        <v>6.6</v>
      </c>
      <c r="X25" s="57" t="s">
        <v>89</v>
      </c>
      <c r="Y25" s="55" t="s">
        <v>70</v>
      </c>
      <c r="Z25" s="54" t="s">
        <v>61</v>
      </c>
      <c r="AA25" s="65">
        <v>1048</v>
      </c>
      <c r="AC25" s="51" t="s">
        <v>132</v>
      </c>
      <c r="AD25" s="52">
        <v>6.6</v>
      </c>
      <c r="AE25" s="57" t="s">
        <v>89</v>
      </c>
      <c r="AF25" s="55" t="s">
        <v>70</v>
      </c>
      <c r="AG25" s="54" t="s">
        <v>61</v>
      </c>
      <c r="AH25" s="65">
        <v>1048</v>
      </c>
    </row>
    <row r="26" spans="2:34">
      <c r="B26" s="42" t="s">
        <v>70</v>
      </c>
      <c r="C26" s="43" t="s">
        <v>90</v>
      </c>
      <c r="D26" s="43" t="s">
        <v>133</v>
      </c>
      <c r="E26" s="43" t="s">
        <v>61</v>
      </c>
      <c r="F26" s="44">
        <v>350</v>
      </c>
      <c r="H26" s="56" t="s">
        <v>133</v>
      </c>
      <c r="I26" s="52">
        <v>6.6</v>
      </c>
      <c r="J26" s="57" t="s">
        <v>90</v>
      </c>
      <c r="K26" s="55" t="s">
        <v>70</v>
      </c>
      <c r="L26" s="54" t="s">
        <v>61</v>
      </c>
      <c r="M26" s="65">
        <v>325</v>
      </c>
      <c r="O26" s="51" t="s">
        <v>133</v>
      </c>
      <c r="P26" s="52">
        <v>6.6</v>
      </c>
      <c r="Q26" s="57" t="s">
        <v>90</v>
      </c>
      <c r="R26" s="55" t="s">
        <v>70</v>
      </c>
      <c r="S26" s="54" t="s">
        <v>61</v>
      </c>
      <c r="T26" s="65">
        <v>2006</v>
      </c>
      <c r="V26" s="51" t="s">
        <v>133</v>
      </c>
      <c r="W26" s="52">
        <v>6.6</v>
      </c>
      <c r="X26" s="57" t="s">
        <v>90</v>
      </c>
      <c r="Y26" s="55" t="s">
        <v>70</v>
      </c>
      <c r="Z26" s="54" t="s">
        <v>61</v>
      </c>
      <c r="AA26" s="65">
        <v>676</v>
      </c>
      <c r="AC26" s="51" t="s">
        <v>133</v>
      </c>
      <c r="AD26" s="52">
        <v>6.6</v>
      </c>
      <c r="AE26" s="57" t="s">
        <v>90</v>
      </c>
      <c r="AF26" s="55" t="s">
        <v>70</v>
      </c>
      <c r="AG26" s="54" t="s">
        <v>61</v>
      </c>
      <c r="AH26" s="65">
        <v>676</v>
      </c>
    </row>
    <row r="27" spans="2:34">
      <c r="B27" s="42" t="s">
        <v>70</v>
      </c>
      <c r="C27" s="43" t="s">
        <v>91</v>
      </c>
      <c r="D27" s="43" t="s">
        <v>134</v>
      </c>
      <c r="E27" s="43" t="s">
        <v>61</v>
      </c>
      <c r="F27" s="44">
        <v>465</v>
      </c>
      <c r="H27" s="56" t="s">
        <v>134</v>
      </c>
      <c r="I27" s="52">
        <v>6.6</v>
      </c>
      <c r="J27" s="57" t="s">
        <v>91</v>
      </c>
      <c r="K27" s="55" t="s">
        <v>70</v>
      </c>
      <c r="L27" s="54" t="s">
        <v>61</v>
      </c>
      <c r="M27" s="65">
        <v>590</v>
      </c>
      <c r="O27" s="51" t="s">
        <v>134</v>
      </c>
      <c r="P27" s="52">
        <v>6.6</v>
      </c>
      <c r="Q27" s="57" t="s">
        <v>91</v>
      </c>
      <c r="R27" s="55" t="s">
        <v>70</v>
      </c>
      <c r="S27" s="54" t="s">
        <v>61</v>
      </c>
      <c r="T27" s="65">
        <v>413</v>
      </c>
      <c r="V27" s="51" t="s">
        <v>134</v>
      </c>
      <c r="W27" s="52">
        <v>6.6</v>
      </c>
      <c r="X27" s="57" t="s">
        <v>91</v>
      </c>
      <c r="Y27" s="55" t="s">
        <v>70</v>
      </c>
      <c r="Z27" s="54" t="s">
        <v>61</v>
      </c>
      <c r="AA27" s="65">
        <v>1829</v>
      </c>
      <c r="AC27" s="51" t="s">
        <v>134</v>
      </c>
      <c r="AD27" s="52">
        <v>6.6</v>
      </c>
      <c r="AE27" s="57" t="s">
        <v>91</v>
      </c>
      <c r="AF27" s="55" t="s">
        <v>70</v>
      </c>
      <c r="AG27" s="54" t="s">
        <v>61</v>
      </c>
      <c r="AH27" s="65">
        <v>1829</v>
      </c>
    </row>
    <row r="28" spans="2:34">
      <c r="B28" s="42" t="s">
        <v>70</v>
      </c>
      <c r="C28" s="43" t="s">
        <v>92</v>
      </c>
      <c r="D28" s="43" t="s">
        <v>135</v>
      </c>
      <c r="E28" s="43" t="s">
        <v>61</v>
      </c>
      <c r="F28" s="44">
        <v>2045</v>
      </c>
      <c r="H28" s="56" t="s">
        <v>135</v>
      </c>
      <c r="I28" s="52">
        <v>6.6</v>
      </c>
      <c r="J28" s="57" t="s">
        <v>92</v>
      </c>
      <c r="K28" s="55" t="s">
        <v>70</v>
      </c>
      <c r="L28" s="54" t="s">
        <v>61</v>
      </c>
      <c r="M28" s="65">
        <v>2537</v>
      </c>
      <c r="O28" s="51" t="s">
        <v>135</v>
      </c>
      <c r="P28" s="52">
        <v>6.6</v>
      </c>
      <c r="Q28" s="57" t="s">
        <v>92</v>
      </c>
      <c r="R28" s="55" t="s">
        <v>70</v>
      </c>
      <c r="S28" s="54" t="s">
        <v>61</v>
      </c>
      <c r="T28" s="65">
        <v>931</v>
      </c>
      <c r="V28" s="51" t="s">
        <v>135</v>
      </c>
      <c r="W28" s="52">
        <v>6.6</v>
      </c>
      <c r="X28" s="57" t="s">
        <v>92</v>
      </c>
      <c r="Y28" s="55" t="s">
        <v>70</v>
      </c>
      <c r="Z28" s="54" t="s">
        <v>61</v>
      </c>
      <c r="AA28" s="65">
        <v>892</v>
      </c>
      <c r="AC28" s="51" t="s">
        <v>135</v>
      </c>
      <c r="AD28" s="52">
        <v>6.6</v>
      </c>
      <c r="AE28" s="57" t="s">
        <v>92</v>
      </c>
      <c r="AF28" s="55" t="s">
        <v>70</v>
      </c>
      <c r="AG28" s="54" t="s">
        <v>61</v>
      </c>
      <c r="AH28" s="65">
        <v>892</v>
      </c>
    </row>
    <row r="29" spans="2:34">
      <c r="B29" s="42" t="s">
        <v>70</v>
      </c>
      <c r="C29" s="43" t="s">
        <v>93</v>
      </c>
      <c r="D29" s="43" t="s">
        <v>122</v>
      </c>
      <c r="E29" s="43" t="s">
        <v>61</v>
      </c>
      <c r="F29" s="44">
        <v>8185</v>
      </c>
      <c r="H29" s="56" t="s">
        <v>122</v>
      </c>
      <c r="I29" s="52">
        <v>6.6</v>
      </c>
      <c r="J29" s="57" t="s">
        <v>93</v>
      </c>
      <c r="K29" s="55" t="s">
        <v>70</v>
      </c>
      <c r="L29" s="54" t="s">
        <v>61</v>
      </c>
      <c r="M29" s="65">
        <v>4383</v>
      </c>
      <c r="O29" s="51" t="s">
        <v>122</v>
      </c>
      <c r="P29" s="52">
        <v>6.6</v>
      </c>
      <c r="Q29" s="57" t="s">
        <v>93</v>
      </c>
      <c r="R29" s="55" t="s">
        <v>70</v>
      </c>
      <c r="S29" s="54" t="s">
        <v>61</v>
      </c>
      <c r="T29" s="65">
        <v>6141</v>
      </c>
      <c r="V29" s="51" t="s">
        <v>122</v>
      </c>
      <c r="W29" s="52">
        <v>6.6</v>
      </c>
      <c r="X29" s="57" t="s">
        <v>93</v>
      </c>
      <c r="Y29" s="55" t="s">
        <v>70</v>
      </c>
      <c r="Z29" s="54" t="s">
        <v>61</v>
      </c>
      <c r="AA29" s="65">
        <v>17104</v>
      </c>
      <c r="AC29" s="51" t="s">
        <v>122</v>
      </c>
      <c r="AD29" s="52">
        <v>6.6</v>
      </c>
      <c r="AE29" s="57" t="s">
        <v>93</v>
      </c>
      <c r="AF29" s="55" t="s">
        <v>70</v>
      </c>
      <c r="AG29" s="54" t="s">
        <v>61</v>
      </c>
      <c r="AH29" s="65">
        <v>17104</v>
      </c>
    </row>
    <row r="30" spans="2:34">
      <c r="B30" s="42" t="s">
        <v>70</v>
      </c>
      <c r="C30" s="43" t="s">
        <v>94</v>
      </c>
      <c r="D30" s="43" t="s">
        <v>136</v>
      </c>
      <c r="E30" s="43" t="s">
        <v>61</v>
      </c>
      <c r="F30" s="44">
        <v>192</v>
      </c>
      <c r="H30" s="56" t="s">
        <v>136</v>
      </c>
      <c r="I30" s="52">
        <v>6.6</v>
      </c>
      <c r="J30" s="57" t="s">
        <v>94</v>
      </c>
      <c r="K30" s="55" t="s">
        <v>70</v>
      </c>
      <c r="L30" s="54" t="s">
        <v>61</v>
      </c>
      <c r="M30" s="65">
        <v>339</v>
      </c>
      <c r="O30" s="51" t="s">
        <v>136</v>
      </c>
      <c r="P30" s="52">
        <v>6.6</v>
      </c>
      <c r="Q30" s="57" t="s">
        <v>94</v>
      </c>
      <c r="R30" s="55" t="s">
        <v>70</v>
      </c>
      <c r="S30" s="54" t="s">
        <v>61</v>
      </c>
      <c r="T30" s="65">
        <v>360</v>
      </c>
      <c r="V30" s="51" t="s">
        <v>136</v>
      </c>
      <c r="W30" s="52">
        <v>6.6</v>
      </c>
      <c r="X30" s="57" t="s">
        <v>94</v>
      </c>
      <c r="Y30" s="55" t="s">
        <v>70</v>
      </c>
      <c r="Z30" s="54" t="s">
        <v>61</v>
      </c>
      <c r="AA30" s="65">
        <v>282</v>
      </c>
      <c r="AC30" s="51" t="s">
        <v>136</v>
      </c>
      <c r="AD30" s="52">
        <v>6.6</v>
      </c>
      <c r="AE30" s="57" t="s">
        <v>94</v>
      </c>
      <c r="AF30" s="55" t="s">
        <v>70</v>
      </c>
      <c r="AG30" s="54" t="s">
        <v>61</v>
      </c>
      <c r="AH30" s="65">
        <v>282</v>
      </c>
    </row>
    <row r="31" spans="2:34">
      <c r="B31" s="42" t="s">
        <v>70</v>
      </c>
      <c r="C31" s="43" t="s">
        <v>95</v>
      </c>
      <c r="D31" s="43" t="s">
        <v>137</v>
      </c>
      <c r="E31" s="43" t="s">
        <v>61</v>
      </c>
      <c r="F31" s="44">
        <v>79164</v>
      </c>
      <c r="H31" s="56" t="s">
        <v>137</v>
      </c>
      <c r="I31" s="52">
        <v>32</v>
      </c>
      <c r="J31" s="57" t="s">
        <v>95</v>
      </c>
      <c r="K31" s="55" t="s">
        <v>70</v>
      </c>
      <c r="L31" s="54" t="s">
        <v>61</v>
      </c>
      <c r="M31" s="65">
        <v>72436</v>
      </c>
      <c r="O31" s="51" t="s">
        <v>137</v>
      </c>
      <c r="P31" s="52">
        <v>32</v>
      </c>
      <c r="Q31" s="57" t="s">
        <v>95</v>
      </c>
      <c r="R31" s="55" t="s">
        <v>70</v>
      </c>
      <c r="S31" s="54" t="s">
        <v>61</v>
      </c>
      <c r="T31" s="65">
        <v>23437</v>
      </c>
      <c r="V31" s="51" t="s">
        <v>137</v>
      </c>
      <c r="W31" s="52">
        <v>32</v>
      </c>
      <c r="X31" s="57" t="s">
        <v>95</v>
      </c>
      <c r="Y31" s="55" t="s">
        <v>70</v>
      </c>
      <c r="Z31" s="54" t="s">
        <v>61</v>
      </c>
      <c r="AA31" s="65">
        <v>0</v>
      </c>
      <c r="AC31" s="51" t="s">
        <v>137</v>
      </c>
      <c r="AD31" s="52">
        <v>32</v>
      </c>
      <c r="AE31" s="57" t="s">
        <v>95</v>
      </c>
      <c r="AF31" s="55" t="s">
        <v>70</v>
      </c>
      <c r="AG31" s="54" t="s">
        <v>61</v>
      </c>
      <c r="AH31" s="65">
        <v>0</v>
      </c>
    </row>
    <row r="32" spans="2:34">
      <c r="B32" s="42" t="s">
        <v>70</v>
      </c>
      <c r="C32" s="43" t="s">
        <v>96</v>
      </c>
      <c r="D32" s="43" t="s">
        <v>138</v>
      </c>
      <c r="E32" s="43" t="s">
        <v>61</v>
      </c>
      <c r="F32" s="44">
        <v>153</v>
      </c>
      <c r="H32" s="56" t="s">
        <v>138</v>
      </c>
      <c r="I32" s="52">
        <v>6.6</v>
      </c>
      <c r="J32" s="57" t="s">
        <v>96</v>
      </c>
      <c r="K32" s="55" t="s">
        <v>70</v>
      </c>
      <c r="L32" s="54" t="s">
        <v>61</v>
      </c>
      <c r="M32" s="65">
        <v>189</v>
      </c>
      <c r="O32" s="51" t="s">
        <v>138</v>
      </c>
      <c r="P32" s="52">
        <v>6.6</v>
      </c>
      <c r="Q32" s="57" t="s">
        <v>96</v>
      </c>
      <c r="R32" s="55" t="s">
        <v>70</v>
      </c>
      <c r="S32" s="54" t="s">
        <v>61</v>
      </c>
      <c r="T32" s="65">
        <v>184</v>
      </c>
      <c r="V32" s="51" t="s">
        <v>138</v>
      </c>
      <c r="W32" s="52">
        <v>6.6</v>
      </c>
      <c r="X32" s="57" t="s">
        <v>96</v>
      </c>
      <c r="Y32" s="55" t="s">
        <v>70</v>
      </c>
      <c r="Z32" s="54" t="s">
        <v>61</v>
      </c>
      <c r="AA32" s="65">
        <v>196</v>
      </c>
      <c r="AC32" s="51" t="s">
        <v>138</v>
      </c>
      <c r="AD32" s="52">
        <v>6.6</v>
      </c>
      <c r="AE32" s="57" t="s">
        <v>96</v>
      </c>
      <c r="AF32" s="55" t="s">
        <v>70</v>
      </c>
      <c r="AG32" s="54" t="s">
        <v>61</v>
      </c>
      <c r="AH32" s="65">
        <v>196</v>
      </c>
    </row>
    <row r="33" spans="2:36">
      <c r="B33" s="42" t="s">
        <v>70</v>
      </c>
      <c r="C33" s="43" t="s">
        <v>97</v>
      </c>
      <c r="D33" s="43" t="s">
        <v>139</v>
      </c>
      <c r="E33" s="43" t="s">
        <v>61</v>
      </c>
      <c r="F33" s="44">
        <v>1164</v>
      </c>
      <c r="H33" s="56" t="s">
        <v>139</v>
      </c>
      <c r="I33" s="52">
        <v>3.3</v>
      </c>
      <c r="J33" s="57" t="s">
        <v>97</v>
      </c>
      <c r="K33" s="55" t="s">
        <v>70</v>
      </c>
      <c r="L33" s="54" t="s">
        <v>61</v>
      </c>
      <c r="M33" s="65">
        <v>2045</v>
      </c>
      <c r="O33" s="51" t="s">
        <v>139</v>
      </c>
      <c r="P33" s="52">
        <v>3.3</v>
      </c>
      <c r="Q33" s="57" t="s">
        <v>97</v>
      </c>
      <c r="R33" s="55" t="s">
        <v>70</v>
      </c>
      <c r="S33" s="54" t="s">
        <v>61</v>
      </c>
      <c r="T33" s="65">
        <v>2201</v>
      </c>
      <c r="V33" s="51" t="s">
        <v>139</v>
      </c>
      <c r="W33" s="52">
        <v>3.3</v>
      </c>
      <c r="X33" s="57" t="s">
        <v>97</v>
      </c>
      <c r="Y33" s="55" t="s">
        <v>70</v>
      </c>
      <c r="Z33" s="54" t="s">
        <v>61</v>
      </c>
      <c r="AA33" s="65">
        <v>2317</v>
      </c>
      <c r="AC33" s="51" t="s">
        <v>139</v>
      </c>
      <c r="AD33" s="52">
        <v>3.3</v>
      </c>
      <c r="AE33" s="57" t="s">
        <v>97</v>
      </c>
      <c r="AF33" s="55" t="s">
        <v>70</v>
      </c>
      <c r="AG33" s="54" t="s">
        <v>61</v>
      </c>
      <c r="AH33" s="65">
        <v>2317</v>
      </c>
    </row>
    <row r="34" spans="2:36">
      <c r="B34" s="42" t="s">
        <v>65</v>
      </c>
      <c r="C34" s="43" t="s">
        <v>98</v>
      </c>
      <c r="D34" s="43" t="s">
        <v>140</v>
      </c>
      <c r="E34" s="43" t="s">
        <v>64</v>
      </c>
      <c r="F34" s="44">
        <v>352191</v>
      </c>
      <c r="H34" s="56" t="s">
        <v>140</v>
      </c>
      <c r="I34" s="52">
        <v>81</v>
      </c>
      <c r="J34" s="57" t="s">
        <v>98</v>
      </c>
      <c r="K34" s="55" t="s">
        <v>65</v>
      </c>
      <c r="L34" s="54" t="s">
        <v>64</v>
      </c>
      <c r="M34" s="65">
        <v>240097</v>
      </c>
      <c r="O34" s="51" t="s">
        <v>140</v>
      </c>
      <c r="P34" s="52">
        <v>81</v>
      </c>
      <c r="Q34" s="57" t="s">
        <v>98</v>
      </c>
      <c r="R34" s="55" t="s">
        <v>65</v>
      </c>
      <c r="S34" s="54" t="s">
        <v>64</v>
      </c>
      <c r="T34" s="65">
        <v>253248</v>
      </c>
      <c r="V34" s="51" t="s">
        <v>140</v>
      </c>
      <c r="W34" s="52">
        <v>81</v>
      </c>
      <c r="X34" s="57" t="s">
        <v>98</v>
      </c>
      <c r="Y34" s="55" t="s">
        <v>65</v>
      </c>
      <c r="Z34" s="54" t="s">
        <v>64</v>
      </c>
      <c r="AA34" s="65">
        <v>270631</v>
      </c>
      <c r="AC34" s="51" t="s">
        <v>140</v>
      </c>
      <c r="AD34" s="52">
        <v>81</v>
      </c>
      <c r="AE34" s="57" t="s">
        <v>98</v>
      </c>
      <c r="AF34" s="55" t="s">
        <v>65</v>
      </c>
      <c r="AG34" s="54" t="s">
        <v>64</v>
      </c>
      <c r="AH34" s="65">
        <v>312200</v>
      </c>
    </row>
    <row r="35" spans="2:36">
      <c r="B35" s="42" t="s">
        <v>88</v>
      </c>
      <c r="C35" s="43" t="s">
        <v>99</v>
      </c>
      <c r="D35" s="43" t="s">
        <v>141</v>
      </c>
      <c r="E35" s="43" t="s">
        <v>61</v>
      </c>
      <c r="F35" s="44">
        <v>1822</v>
      </c>
      <c r="H35" s="56" t="s">
        <v>141</v>
      </c>
      <c r="I35" s="52">
        <v>11</v>
      </c>
      <c r="J35" s="57" t="s">
        <v>99</v>
      </c>
      <c r="K35" s="55" t="s">
        <v>88</v>
      </c>
      <c r="L35" s="54" t="s">
        <v>61</v>
      </c>
      <c r="M35" s="65">
        <v>87</v>
      </c>
      <c r="O35" s="51" t="s">
        <v>141</v>
      </c>
      <c r="P35" s="52">
        <v>11</v>
      </c>
      <c r="Q35" s="57" t="s">
        <v>99</v>
      </c>
      <c r="R35" s="55" t="s">
        <v>88</v>
      </c>
      <c r="S35" s="54" t="s">
        <v>61</v>
      </c>
      <c r="T35" s="65">
        <v>9728</v>
      </c>
      <c r="V35" s="51" t="s">
        <v>141</v>
      </c>
      <c r="W35" s="52">
        <v>11</v>
      </c>
      <c r="X35" s="57" t="s">
        <v>99</v>
      </c>
      <c r="Y35" s="55" t="s">
        <v>88</v>
      </c>
      <c r="Z35" s="54" t="s">
        <v>61</v>
      </c>
      <c r="AA35" s="65">
        <v>0</v>
      </c>
      <c r="AC35" s="51" t="s">
        <v>141</v>
      </c>
      <c r="AD35" s="52">
        <v>11</v>
      </c>
      <c r="AE35" s="57" t="s">
        <v>99</v>
      </c>
      <c r="AF35" s="55" t="s">
        <v>88</v>
      </c>
      <c r="AG35" s="54" t="s">
        <v>61</v>
      </c>
      <c r="AH35" s="65">
        <v>0</v>
      </c>
    </row>
    <row r="36" spans="2:36">
      <c r="B36" s="42" t="s">
        <v>70</v>
      </c>
      <c r="C36" s="43" t="s">
        <v>100</v>
      </c>
      <c r="D36" s="43" t="s">
        <v>142</v>
      </c>
      <c r="E36" s="43" t="s">
        <v>61</v>
      </c>
      <c r="F36" s="44">
        <v>20252</v>
      </c>
      <c r="H36" s="56" t="s">
        <v>142</v>
      </c>
      <c r="I36" s="52">
        <v>80</v>
      </c>
      <c r="J36" s="57" t="s">
        <v>100</v>
      </c>
      <c r="K36" s="55" t="s">
        <v>70</v>
      </c>
      <c r="L36" s="54" t="s">
        <v>61</v>
      </c>
      <c r="M36" s="65">
        <v>8105</v>
      </c>
      <c r="O36" s="51" t="s">
        <v>142</v>
      </c>
      <c r="P36" s="52">
        <v>80</v>
      </c>
      <c r="Q36" s="57" t="s">
        <v>100</v>
      </c>
      <c r="R36" s="55" t="s">
        <v>70</v>
      </c>
      <c r="S36" s="54" t="s">
        <v>61</v>
      </c>
      <c r="T36" s="65">
        <v>20666</v>
      </c>
      <c r="V36" s="51" t="s">
        <v>142</v>
      </c>
      <c r="W36" s="52">
        <v>80</v>
      </c>
      <c r="X36" s="57" t="s">
        <v>100</v>
      </c>
      <c r="Y36" s="55" t="s">
        <v>70</v>
      </c>
      <c r="Z36" s="54" t="s">
        <v>61</v>
      </c>
      <c r="AA36" s="65">
        <v>20631</v>
      </c>
      <c r="AC36" s="51" t="s">
        <v>142</v>
      </c>
      <c r="AD36" s="52">
        <v>80</v>
      </c>
      <c r="AE36" s="57" t="s">
        <v>100</v>
      </c>
      <c r="AF36" s="55" t="s">
        <v>70</v>
      </c>
      <c r="AG36" s="54" t="s">
        <v>61</v>
      </c>
      <c r="AH36" s="65">
        <v>20631</v>
      </c>
      <c r="AI36" s="76"/>
      <c r="AJ36" s="76"/>
    </row>
    <row r="37" spans="2:36">
      <c r="B37" s="42" t="s">
        <v>70</v>
      </c>
      <c r="C37" s="43" t="s">
        <v>101</v>
      </c>
      <c r="D37" s="43" t="s">
        <v>117</v>
      </c>
      <c r="E37" s="43" t="s">
        <v>61</v>
      </c>
      <c r="F37" s="44">
        <v>2944</v>
      </c>
      <c r="H37" s="56" t="s">
        <v>117</v>
      </c>
      <c r="I37" s="52">
        <v>6.6</v>
      </c>
      <c r="J37" s="58" t="s">
        <v>101</v>
      </c>
      <c r="K37" s="55" t="s">
        <v>70</v>
      </c>
      <c r="L37" s="59" t="s">
        <v>61</v>
      </c>
      <c r="M37" s="65">
        <v>3467</v>
      </c>
      <c r="O37" s="51" t="s">
        <v>117</v>
      </c>
      <c r="P37" s="52">
        <v>6.6</v>
      </c>
      <c r="Q37" s="58" t="s">
        <v>101</v>
      </c>
      <c r="R37" s="55" t="s">
        <v>70</v>
      </c>
      <c r="S37" s="59" t="s">
        <v>61</v>
      </c>
      <c r="T37" s="65">
        <v>5155</v>
      </c>
      <c r="V37" s="51" t="s">
        <v>117</v>
      </c>
      <c r="W37" s="52">
        <v>6.6</v>
      </c>
      <c r="X37" s="58" t="s">
        <v>101</v>
      </c>
      <c r="Y37" s="55" t="s">
        <v>70</v>
      </c>
      <c r="Z37" s="59" t="s">
        <v>61</v>
      </c>
      <c r="AA37" s="65">
        <v>5016</v>
      </c>
      <c r="AC37" s="51" t="s">
        <v>117</v>
      </c>
      <c r="AD37" s="52">
        <v>6.6</v>
      </c>
      <c r="AE37" s="58" t="s">
        <v>101</v>
      </c>
      <c r="AF37" s="55" t="s">
        <v>70</v>
      </c>
      <c r="AG37" s="59" t="s">
        <v>61</v>
      </c>
      <c r="AH37" s="65">
        <v>5016</v>
      </c>
      <c r="AI37" s="76"/>
      <c r="AJ37" s="76"/>
    </row>
    <row r="38" spans="2:36">
      <c r="B38" s="42" t="s">
        <v>103</v>
      </c>
      <c r="C38" s="43" t="s">
        <v>102</v>
      </c>
      <c r="D38" s="43" t="s">
        <v>143</v>
      </c>
      <c r="E38" s="43" t="s">
        <v>64</v>
      </c>
      <c r="F38" s="44">
        <v>11417028</v>
      </c>
      <c r="H38" s="56" t="s">
        <v>143</v>
      </c>
      <c r="I38" s="52">
        <v>2102</v>
      </c>
      <c r="J38" s="58" t="s">
        <v>102</v>
      </c>
      <c r="K38" s="55" t="s">
        <v>103</v>
      </c>
      <c r="L38" s="59" t="s">
        <v>64</v>
      </c>
      <c r="M38" s="65">
        <v>12057925</v>
      </c>
      <c r="O38" s="51" t="s">
        <v>143</v>
      </c>
      <c r="P38" s="52">
        <v>2102</v>
      </c>
      <c r="Q38" s="58" t="s">
        <v>102</v>
      </c>
      <c r="R38" s="55" t="s">
        <v>103</v>
      </c>
      <c r="S38" s="59" t="s">
        <v>64</v>
      </c>
      <c r="T38" s="65">
        <v>11900937</v>
      </c>
      <c r="V38" s="51" t="s">
        <v>143</v>
      </c>
      <c r="W38" s="52">
        <v>2102</v>
      </c>
      <c r="X38" s="58" t="s">
        <v>102</v>
      </c>
      <c r="Y38" s="55" t="s">
        <v>103</v>
      </c>
      <c r="Z38" s="59" t="s">
        <v>64</v>
      </c>
      <c r="AA38" s="65">
        <v>11872584</v>
      </c>
      <c r="AC38" s="51" t="s">
        <v>143</v>
      </c>
      <c r="AD38" s="52">
        <v>2102</v>
      </c>
      <c r="AE38" s="58" t="s">
        <v>102</v>
      </c>
      <c r="AF38" s="55" t="s">
        <v>103</v>
      </c>
      <c r="AG38" s="59" t="s">
        <v>64</v>
      </c>
      <c r="AH38" s="65">
        <v>13098696</v>
      </c>
      <c r="AI38" s="76"/>
      <c r="AJ38" s="76"/>
    </row>
    <row r="39" spans="2:36">
      <c r="B39" s="42" t="s">
        <v>70</v>
      </c>
      <c r="C39" s="43" t="s">
        <v>105</v>
      </c>
      <c r="D39" s="43" t="s">
        <v>144</v>
      </c>
      <c r="E39" s="43" t="s">
        <v>61</v>
      </c>
      <c r="F39" s="44">
        <v>0</v>
      </c>
      <c r="H39" s="56" t="s">
        <v>144</v>
      </c>
      <c r="I39" s="60">
        <v>16.5</v>
      </c>
      <c r="J39" s="61" t="s">
        <v>105</v>
      </c>
      <c r="K39" s="55" t="s">
        <v>70</v>
      </c>
      <c r="L39" s="59" t="s">
        <v>61</v>
      </c>
      <c r="M39" s="65">
        <v>515</v>
      </c>
      <c r="O39" s="56" t="s">
        <v>144</v>
      </c>
      <c r="P39" s="60">
        <v>16.5</v>
      </c>
      <c r="Q39" s="61" t="s">
        <v>105</v>
      </c>
      <c r="R39" s="55" t="s">
        <v>70</v>
      </c>
      <c r="S39" s="59" t="s">
        <v>61</v>
      </c>
      <c r="T39" s="65">
        <v>593</v>
      </c>
      <c r="V39" s="56" t="s">
        <v>144</v>
      </c>
      <c r="W39" s="60">
        <v>16.5</v>
      </c>
      <c r="X39" s="61" t="s">
        <v>105</v>
      </c>
      <c r="Y39" s="55" t="s">
        <v>70</v>
      </c>
      <c r="Z39" s="59" t="s">
        <v>61</v>
      </c>
      <c r="AA39" s="65">
        <v>953</v>
      </c>
      <c r="AC39" s="56" t="s">
        <v>144</v>
      </c>
      <c r="AD39" s="60">
        <v>16.5</v>
      </c>
      <c r="AE39" s="61" t="s">
        <v>105</v>
      </c>
      <c r="AF39" s="55" t="s">
        <v>70</v>
      </c>
      <c r="AG39" s="59" t="s">
        <v>61</v>
      </c>
      <c r="AH39" s="65">
        <v>953</v>
      </c>
      <c r="AI39" s="76"/>
      <c r="AJ39" s="76"/>
    </row>
    <row r="40" spans="2:36">
      <c r="B40" s="42" t="s">
        <v>70</v>
      </c>
      <c r="C40" s="43" t="s">
        <v>108</v>
      </c>
      <c r="D40" s="43" t="s">
        <v>145</v>
      </c>
      <c r="E40" s="43" t="s">
        <v>61</v>
      </c>
      <c r="F40" s="44">
        <v>1875</v>
      </c>
      <c r="H40" s="56" t="s">
        <v>145</v>
      </c>
      <c r="I40" s="60">
        <v>6.6</v>
      </c>
      <c r="J40" s="61" t="s">
        <v>108</v>
      </c>
      <c r="K40" s="55" t="s">
        <v>70</v>
      </c>
      <c r="L40" s="59" t="s">
        <v>61</v>
      </c>
      <c r="M40" s="65">
        <v>3082</v>
      </c>
      <c r="O40" s="56" t="s">
        <v>145</v>
      </c>
      <c r="P40" s="60">
        <v>6.6</v>
      </c>
      <c r="Q40" s="61" t="s">
        <v>108</v>
      </c>
      <c r="R40" s="55" t="s">
        <v>70</v>
      </c>
      <c r="S40" s="59" t="s">
        <v>61</v>
      </c>
      <c r="T40" s="65">
        <v>2261</v>
      </c>
      <c r="V40" s="56" t="s">
        <v>145</v>
      </c>
      <c r="W40" s="60">
        <v>6.6</v>
      </c>
      <c r="X40" s="61" t="s">
        <v>108</v>
      </c>
      <c r="Y40" s="55" t="s">
        <v>70</v>
      </c>
      <c r="Z40" s="59" t="s">
        <v>61</v>
      </c>
      <c r="AA40" s="65">
        <v>1344</v>
      </c>
      <c r="AC40" s="56" t="s">
        <v>145</v>
      </c>
      <c r="AD40" s="60">
        <v>6.6</v>
      </c>
      <c r="AE40" s="61" t="s">
        <v>108</v>
      </c>
      <c r="AF40" s="55" t="s">
        <v>70</v>
      </c>
      <c r="AG40" s="59" t="s">
        <v>61</v>
      </c>
      <c r="AH40" s="65">
        <v>1344</v>
      </c>
      <c r="AI40" s="76"/>
      <c r="AJ40" s="76"/>
    </row>
    <row r="41" spans="2:36">
      <c r="B41" s="42" t="s">
        <v>70</v>
      </c>
      <c r="C41" s="43" t="s">
        <v>107</v>
      </c>
      <c r="D41" s="43" t="s">
        <v>146</v>
      </c>
      <c r="E41" s="43" t="s">
        <v>61</v>
      </c>
      <c r="F41" s="44">
        <v>1007</v>
      </c>
      <c r="H41" s="56" t="s">
        <v>146</v>
      </c>
      <c r="I41" s="60">
        <v>6.6</v>
      </c>
      <c r="J41" s="62" t="s">
        <v>107</v>
      </c>
      <c r="K41" s="55" t="s">
        <v>70</v>
      </c>
      <c r="L41" s="59" t="s">
        <v>61</v>
      </c>
      <c r="M41" s="65">
        <v>1899</v>
      </c>
      <c r="O41" s="56" t="s">
        <v>146</v>
      </c>
      <c r="P41" s="60">
        <v>6.6</v>
      </c>
      <c r="Q41" s="62" t="s">
        <v>107</v>
      </c>
      <c r="R41" s="55" t="s">
        <v>70</v>
      </c>
      <c r="S41" s="59" t="s">
        <v>61</v>
      </c>
      <c r="T41" s="65">
        <v>2986</v>
      </c>
      <c r="V41" s="56" t="s">
        <v>146</v>
      </c>
      <c r="W41" s="60">
        <v>6.6</v>
      </c>
      <c r="X41" s="62" t="s">
        <v>107</v>
      </c>
      <c r="Y41" s="55" t="s">
        <v>70</v>
      </c>
      <c r="Z41" s="59" t="s">
        <v>61</v>
      </c>
      <c r="AA41" s="65">
        <v>3090</v>
      </c>
      <c r="AC41" s="56" t="s">
        <v>146</v>
      </c>
      <c r="AD41" s="60">
        <v>6.6</v>
      </c>
      <c r="AE41" s="62" t="s">
        <v>107</v>
      </c>
      <c r="AF41" s="55" t="s">
        <v>70</v>
      </c>
      <c r="AG41" s="59" t="s">
        <v>61</v>
      </c>
      <c r="AH41" s="65">
        <v>3090</v>
      </c>
    </row>
    <row r="42" spans="2:36" s="30" customFormat="1">
      <c r="B42" s="42" t="s">
        <v>65</v>
      </c>
      <c r="C42" s="43" t="s">
        <v>109</v>
      </c>
      <c r="D42" s="43" t="s">
        <v>147</v>
      </c>
      <c r="E42" s="43" t="s">
        <v>61</v>
      </c>
      <c r="F42" s="44">
        <v>3856</v>
      </c>
      <c r="H42" s="56" t="s">
        <v>147</v>
      </c>
      <c r="I42" s="60">
        <v>3.3</v>
      </c>
      <c r="J42" s="61" t="s">
        <v>109</v>
      </c>
      <c r="K42" s="55" t="s">
        <v>65</v>
      </c>
      <c r="L42" s="59" t="s">
        <v>61</v>
      </c>
      <c r="M42" s="65">
        <v>4546</v>
      </c>
      <c r="O42" s="56" t="s">
        <v>147</v>
      </c>
      <c r="P42" s="60">
        <v>3.3</v>
      </c>
      <c r="Q42" s="61" t="s">
        <v>109</v>
      </c>
      <c r="R42" s="55" t="s">
        <v>65</v>
      </c>
      <c r="S42" s="59" t="s">
        <v>61</v>
      </c>
      <c r="T42" s="65">
        <v>4271</v>
      </c>
      <c r="V42" s="56" t="s">
        <v>147</v>
      </c>
      <c r="W42" s="60">
        <v>3.3</v>
      </c>
      <c r="X42" s="61" t="s">
        <v>109</v>
      </c>
      <c r="Y42" s="55" t="s">
        <v>65</v>
      </c>
      <c r="Z42" s="59" t="s">
        <v>61</v>
      </c>
      <c r="AA42" s="65">
        <v>5331</v>
      </c>
      <c r="AC42" s="56" t="s">
        <v>147</v>
      </c>
      <c r="AD42" s="60">
        <v>3.3</v>
      </c>
      <c r="AE42" s="61" t="s">
        <v>109</v>
      </c>
      <c r="AF42" s="55" t="s">
        <v>65</v>
      </c>
      <c r="AG42" s="59" t="s">
        <v>61</v>
      </c>
      <c r="AH42" s="65">
        <v>5331</v>
      </c>
    </row>
    <row r="43" spans="2:36" s="30" customFormat="1">
      <c r="B43" s="42" t="s">
        <v>65</v>
      </c>
      <c r="C43" s="43" t="s">
        <v>110</v>
      </c>
      <c r="D43" s="43" t="s">
        <v>148</v>
      </c>
      <c r="E43" s="43" t="s">
        <v>61</v>
      </c>
      <c r="F43" s="44">
        <v>3936</v>
      </c>
      <c r="H43" s="56" t="s">
        <v>148</v>
      </c>
      <c r="I43" s="60">
        <v>3.3</v>
      </c>
      <c r="J43" s="61" t="s">
        <v>110</v>
      </c>
      <c r="K43" s="55" t="s">
        <v>65</v>
      </c>
      <c r="L43" s="59" t="s">
        <v>61</v>
      </c>
      <c r="M43" s="65">
        <v>3514</v>
      </c>
      <c r="O43" s="56" t="s">
        <v>148</v>
      </c>
      <c r="P43" s="60">
        <v>3.3</v>
      </c>
      <c r="Q43" s="61" t="s">
        <v>110</v>
      </c>
      <c r="R43" s="55" t="s">
        <v>65</v>
      </c>
      <c r="S43" s="59" t="s">
        <v>61</v>
      </c>
      <c r="T43" s="65">
        <v>3456</v>
      </c>
      <c r="V43" s="56" t="s">
        <v>148</v>
      </c>
      <c r="W43" s="60">
        <v>3.3</v>
      </c>
      <c r="X43" s="61" t="s">
        <v>110</v>
      </c>
      <c r="Y43" s="55" t="s">
        <v>65</v>
      </c>
      <c r="Z43" s="59" t="s">
        <v>61</v>
      </c>
      <c r="AA43" s="65">
        <v>2909</v>
      </c>
      <c r="AC43" s="56" t="s">
        <v>148</v>
      </c>
      <c r="AD43" s="60">
        <v>3.3</v>
      </c>
      <c r="AE43" s="61" t="s">
        <v>110</v>
      </c>
      <c r="AF43" s="55" t="s">
        <v>65</v>
      </c>
      <c r="AG43" s="59" t="s">
        <v>61</v>
      </c>
      <c r="AH43" s="65">
        <v>2909</v>
      </c>
    </row>
    <row r="44" spans="2:36" s="30" customFormat="1">
      <c r="B44" s="42" t="s">
        <v>65</v>
      </c>
      <c r="C44" s="43" t="s">
        <v>111</v>
      </c>
      <c r="D44" s="43" t="s">
        <v>112</v>
      </c>
      <c r="E44" s="43" t="s">
        <v>61</v>
      </c>
      <c r="F44" s="44">
        <v>2515</v>
      </c>
      <c r="H44" s="56" t="s">
        <v>112</v>
      </c>
      <c r="I44" s="60">
        <v>3.3</v>
      </c>
      <c r="J44" s="61" t="s">
        <v>111</v>
      </c>
      <c r="K44" s="55" t="s">
        <v>65</v>
      </c>
      <c r="L44" s="59" t="s">
        <v>61</v>
      </c>
      <c r="M44" s="65">
        <v>3008</v>
      </c>
      <c r="O44" s="56" t="s">
        <v>112</v>
      </c>
      <c r="P44" s="60">
        <v>3.3</v>
      </c>
      <c r="Q44" s="61" t="s">
        <v>111</v>
      </c>
      <c r="R44" s="55" t="s">
        <v>65</v>
      </c>
      <c r="S44" s="59" t="s">
        <v>61</v>
      </c>
      <c r="T44" s="65">
        <v>3448</v>
      </c>
      <c r="V44" s="56" t="s">
        <v>112</v>
      </c>
      <c r="W44" s="60">
        <v>3.3</v>
      </c>
      <c r="X44" s="61" t="s">
        <v>111</v>
      </c>
      <c r="Y44" s="55" t="s">
        <v>65</v>
      </c>
      <c r="Z44" s="59" t="s">
        <v>61</v>
      </c>
      <c r="AA44" s="65">
        <v>2618</v>
      </c>
      <c r="AC44" s="56" t="s">
        <v>112</v>
      </c>
      <c r="AD44" s="60">
        <v>3.3</v>
      </c>
      <c r="AE44" s="61" t="s">
        <v>111</v>
      </c>
      <c r="AF44" s="55" t="s">
        <v>65</v>
      </c>
      <c r="AG44" s="59" t="s">
        <v>61</v>
      </c>
      <c r="AH44" s="65">
        <v>2618</v>
      </c>
    </row>
    <row r="45" spans="2:36" s="30" customFormat="1">
      <c r="B45" s="42" t="s">
        <v>65</v>
      </c>
      <c r="C45" s="43" t="s">
        <v>150</v>
      </c>
      <c r="D45" s="43" t="s">
        <v>149</v>
      </c>
      <c r="E45" s="43" t="s">
        <v>61</v>
      </c>
      <c r="F45" s="44">
        <v>3978</v>
      </c>
      <c r="H45" s="56" t="s">
        <v>149</v>
      </c>
      <c r="I45" s="63">
        <v>5</v>
      </c>
      <c r="J45" s="56" t="s">
        <v>150</v>
      </c>
      <c r="K45" s="55" t="s">
        <v>86</v>
      </c>
      <c r="L45" s="64" t="s">
        <v>61</v>
      </c>
      <c r="M45" s="65">
        <v>5539</v>
      </c>
      <c r="O45" s="56" t="s">
        <v>149</v>
      </c>
      <c r="P45" s="63">
        <v>5</v>
      </c>
      <c r="Q45" s="56" t="s">
        <v>150</v>
      </c>
      <c r="R45" s="55" t="s">
        <v>86</v>
      </c>
      <c r="S45" s="59" t="s">
        <v>61</v>
      </c>
      <c r="T45" s="65">
        <v>5078</v>
      </c>
      <c r="V45" s="56" t="s">
        <v>149</v>
      </c>
      <c r="W45" s="63">
        <v>5</v>
      </c>
      <c r="X45" s="56" t="s">
        <v>150</v>
      </c>
      <c r="Y45" s="55" t="s">
        <v>86</v>
      </c>
      <c r="Z45" s="59" t="s">
        <v>61</v>
      </c>
      <c r="AA45" s="65">
        <v>4120</v>
      </c>
      <c r="AC45" s="56" t="s">
        <v>149</v>
      </c>
      <c r="AD45" s="63">
        <v>5</v>
      </c>
      <c r="AE45" s="56" t="s">
        <v>150</v>
      </c>
      <c r="AF45" s="55" t="s">
        <v>86</v>
      </c>
      <c r="AG45" s="59" t="s">
        <v>61</v>
      </c>
      <c r="AH45" s="65">
        <v>4120</v>
      </c>
    </row>
    <row r="46" spans="2:36">
      <c r="F46" s="45">
        <f>SUM(F3:F45)</f>
        <v>13594451</v>
      </c>
      <c r="H46" s="56" t="s">
        <v>160</v>
      </c>
      <c r="I46" s="60">
        <v>1.5</v>
      </c>
      <c r="J46" s="56" t="s">
        <v>161</v>
      </c>
      <c r="K46" s="55" t="s">
        <v>65</v>
      </c>
      <c r="L46" s="64" t="s">
        <v>61</v>
      </c>
      <c r="M46" s="65">
        <v>28</v>
      </c>
      <c r="O46" s="56" t="s">
        <v>160</v>
      </c>
      <c r="P46" s="60">
        <v>1.5</v>
      </c>
      <c r="Q46" s="56" t="s">
        <v>161</v>
      </c>
      <c r="R46" s="55" t="s">
        <v>65</v>
      </c>
      <c r="S46" s="59" t="s">
        <v>61</v>
      </c>
      <c r="T46" s="65">
        <v>93</v>
      </c>
      <c r="V46" s="56" t="s">
        <v>160</v>
      </c>
      <c r="W46" s="60">
        <v>1.5</v>
      </c>
      <c r="X46" s="56" t="s">
        <v>161</v>
      </c>
      <c r="Y46" s="55" t="s">
        <v>65</v>
      </c>
      <c r="Z46" s="59" t="s">
        <v>61</v>
      </c>
      <c r="AA46" s="65">
        <v>210</v>
      </c>
      <c r="AC46" s="56" t="s">
        <v>160</v>
      </c>
      <c r="AD46" s="60">
        <v>1.5</v>
      </c>
      <c r="AE46" s="56" t="s">
        <v>161</v>
      </c>
      <c r="AF46" s="55" t="s">
        <v>65</v>
      </c>
      <c r="AG46" s="59" t="s">
        <v>61</v>
      </c>
      <c r="AH46" s="65">
        <v>210</v>
      </c>
    </row>
    <row r="47" spans="2:36">
      <c r="I47" s="7"/>
      <c r="J47" s="7"/>
      <c r="K47" s="7"/>
      <c r="L47" s="7"/>
      <c r="M47" s="74">
        <v>13952947</v>
      </c>
      <c r="O47" s="7"/>
      <c r="P47" s="7"/>
      <c r="Q47" s="7"/>
      <c r="R47" s="7"/>
      <c r="S47" s="7"/>
      <c r="T47" s="67">
        <f>SUM(T3:T46)</f>
        <v>13856063</v>
      </c>
      <c r="V47" s="71"/>
      <c r="W47" s="71"/>
      <c r="X47" s="72" t="s">
        <v>168</v>
      </c>
      <c r="Y47" s="71"/>
      <c r="Z47" s="71"/>
      <c r="AA47" s="73">
        <v>1</v>
      </c>
      <c r="AC47" s="56" t="s">
        <v>121</v>
      </c>
      <c r="AD47" s="60">
        <v>37.5</v>
      </c>
      <c r="AE47" s="56" t="s">
        <v>168</v>
      </c>
      <c r="AF47" s="84" t="s">
        <v>86</v>
      </c>
      <c r="AG47" s="64" t="s">
        <v>61</v>
      </c>
      <c r="AH47" s="85">
        <v>1</v>
      </c>
    </row>
    <row r="48" spans="2:36">
      <c r="I48" s="7"/>
      <c r="J48" s="7"/>
      <c r="K48" s="7"/>
      <c r="L48" s="7"/>
      <c r="M48" s="74"/>
      <c r="O48" s="7"/>
      <c r="P48" s="7"/>
      <c r="Q48" s="7"/>
      <c r="R48" s="7"/>
      <c r="S48" s="7"/>
      <c r="T48" s="67"/>
      <c r="V48" s="71"/>
      <c r="W48" s="71"/>
      <c r="X48" s="72" t="s">
        <v>167</v>
      </c>
      <c r="Y48" s="71"/>
      <c r="Z48" s="71"/>
      <c r="AA48" s="73">
        <v>669</v>
      </c>
      <c r="AC48" s="56" t="s">
        <v>125</v>
      </c>
      <c r="AD48" s="60">
        <v>40</v>
      </c>
      <c r="AE48" s="56" t="s">
        <v>167</v>
      </c>
      <c r="AF48" s="84" t="s">
        <v>65</v>
      </c>
      <c r="AG48" s="64" t="s">
        <v>61</v>
      </c>
      <c r="AH48" s="85">
        <v>669</v>
      </c>
    </row>
    <row r="49" spans="2:34">
      <c r="V49" s="48" t="s">
        <v>158</v>
      </c>
      <c r="W49" s="48"/>
      <c r="X49" s="48"/>
      <c r="Y49" s="48"/>
      <c r="Z49" s="48"/>
      <c r="AA49" s="67">
        <f>SUM(AA3:AA48)</f>
        <v>13525339</v>
      </c>
      <c r="AC49" s="48" t="s">
        <v>158</v>
      </c>
      <c r="AD49" s="48"/>
      <c r="AE49" s="48"/>
      <c r="AF49" s="48"/>
      <c r="AG49" s="48"/>
      <c r="AH49" s="67">
        <f>SUM(AH3:AH48)</f>
        <v>14876699</v>
      </c>
    </row>
    <row r="50" spans="2:34" s="7" customFormat="1">
      <c r="AA50" s="75"/>
      <c r="AH50" s="75"/>
    </row>
    <row r="51" spans="2:34">
      <c r="B51" s="28" t="s">
        <v>157</v>
      </c>
      <c r="C51" s="40" t="s">
        <v>14</v>
      </c>
      <c r="D51" s="40" t="s">
        <v>15</v>
      </c>
      <c r="E51" s="40" t="s">
        <v>16</v>
      </c>
      <c r="H51" s="28" t="s">
        <v>164</v>
      </c>
      <c r="I51" s="40" t="s">
        <v>14</v>
      </c>
      <c r="J51" s="40" t="s">
        <v>15</v>
      </c>
      <c r="K51" s="40" t="s">
        <v>16</v>
      </c>
      <c r="O51" s="28" t="s">
        <v>166</v>
      </c>
      <c r="P51" s="40" t="s">
        <v>14</v>
      </c>
      <c r="Q51" s="40" t="s">
        <v>15</v>
      </c>
      <c r="R51" s="40" t="s">
        <v>16</v>
      </c>
      <c r="V51" s="28" t="s">
        <v>170</v>
      </c>
      <c r="W51" s="40" t="s">
        <v>14</v>
      </c>
      <c r="X51" s="40" t="s">
        <v>15</v>
      </c>
      <c r="Y51" s="40" t="s">
        <v>16</v>
      </c>
      <c r="AC51" s="28" t="s">
        <v>175</v>
      </c>
      <c r="AD51" s="40" t="s">
        <v>14</v>
      </c>
      <c r="AE51" s="40" t="s">
        <v>15</v>
      </c>
      <c r="AF51" s="40" t="s">
        <v>16</v>
      </c>
    </row>
    <row r="52" spans="2:34">
      <c r="B52" s="28" t="s">
        <v>17</v>
      </c>
      <c r="C52" s="47">
        <v>352323.52184884553</v>
      </c>
      <c r="D52" s="47">
        <v>275200.50546963635</v>
      </c>
      <c r="E52" s="47">
        <v>515871.46272233845</v>
      </c>
      <c r="F52" s="67"/>
      <c r="H52" s="28" t="s">
        <v>17</v>
      </c>
      <c r="I52" s="47">
        <v>394262</v>
      </c>
      <c r="J52" s="47">
        <v>307959</v>
      </c>
      <c r="K52" s="47">
        <v>551278</v>
      </c>
      <c r="L52" s="68"/>
      <c r="M52" s="68"/>
      <c r="N52" s="68"/>
      <c r="O52" s="28" t="s">
        <v>17</v>
      </c>
      <c r="P52" s="47">
        <v>399713</v>
      </c>
      <c r="Q52" s="47">
        <v>439268</v>
      </c>
      <c r="R52" s="47">
        <v>355218</v>
      </c>
      <c r="S52" s="66"/>
      <c r="T52" s="69"/>
      <c r="V52" s="28" t="s">
        <v>17</v>
      </c>
      <c r="W52" s="47">
        <v>385699</v>
      </c>
      <c r="X52" s="47">
        <v>282735</v>
      </c>
      <c r="Y52" s="47">
        <v>522629</v>
      </c>
      <c r="AC52" s="28" t="s">
        <v>17</v>
      </c>
      <c r="AD52" s="47">
        <v>368201</v>
      </c>
      <c r="AE52" s="47">
        <v>306558</v>
      </c>
      <c r="AF52" s="47">
        <v>609029</v>
      </c>
    </row>
    <row r="53" spans="2:34">
      <c r="B53" s="28" t="s">
        <v>18</v>
      </c>
      <c r="C53" s="47">
        <v>374754.09981284698</v>
      </c>
      <c r="D53" s="47">
        <v>276165.30803226965</v>
      </c>
      <c r="E53" s="47">
        <v>470192.29514049471</v>
      </c>
      <c r="F53" s="67"/>
      <c r="H53" s="28" t="s">
        <v>18</v>
      </c>
      <c r="I53" s="47">
        <v>397534</v>
      </c>
      <c r="J53" s="47">
        <v>292953</v>
      </c>
      <c r="K53" s="47">
        <v>498774</v>
      </c>
      <c r="L53" s="68"/>
      <c r="M53" s="68"/>
      <c r="N53" s="68"/>
      <c r="O53" s="28" t="s">
        <v>18</v>
      </c>
      <c r="P53" s="47">
        <v>396631</v>
      </c>
      <c r="Q53" s="47">
        <v>444873</v>
      </c>
      <c r="R53" s="47">
        <v>365515</v>
      </c>
      <c r="S53" s="66"/>
      <c r="T53" s="69"/>
      <c r="V53" s="28" t="s">
        <v>18</v>
      </c>
      <c r="W53" s="47">
        <v>388795</v>
      </c>
      <c r="X53" s="47">
        <v>319745</v>
      </c>
      <c r="Y53" s="47">
        <v>496249</v>
      </c>
      <c r="AC53" s="28" t="s">
        <v>18</v>
      </c>
      <c r="AD53" s="47">
        <v>408919</v>
      </c>
      <c r="AE53" s="47">
        <v>308814</v>
      </c>
      <c r="AF53" s="47">
        <v>523323</v>
      </c>
    </row>
    <row r="54" spans="2:34">
      <c r="B54" s="28" t="s">
        <v>19</v>
      </c>
      <c r="C54" s="47">
        <v>403959.92805973522</v>
      </c>
      <c r="D54" s="47">
        <v>298897.50268465356</v>
      </c>
      <c r="E54" s="47">
        <v>528991.78866697627</v>
      </c>
      <c r="F54" s="67"/>
      <c r="H54" s="28" t="s">
        <v>19</v>
      </c>
      <c r="I54" s="47">
        <v>407310</v>
      </c>
      <c r="J54" s="47">
        <v>316174</v>
      </c>
      <c r="K54" s="47">
        <v>559569</v>
      </c>
      <c r="L54" s="68"/>
      <c r="M54" s="68"/>
      <c r="N54" s="68"/>
      <c r="O54" s="28" t="s">
        <v>19</v>
      </c>
      <c r="P54" s="47">
        <v>387333</v>
      </c>
      <c r="Q54" s="47">
        <v>427057</v>
      </c>
      <c r="R54" s="47">
        <v>346334</v>
      </c>
      <c r="S54" s="66"/>
      <c r="T54" s="69"/>
      <c r="V54" s="28" t="s">
        <v>19</v>
      </c>
      <c r="W54" s="47">
        <v>401544</v>
      </c>
      <c r="X54" s="47">
        <v>293305</v>
      </c>
      <c r="Y54" s="47">
        <v>511990</v>
      </c>
      <c r="AC54" s="28" t="s">
        <v>19</v>
      </c>
      <c r="AD54" s="47">
        <v>450544</v>
      </c>
      <c r="AE54" s="47">
        <v>326172</v>
      </c>
      <c r="AF54" s="47">
        <v>537423</v>
      </c>
    </row>
    <row r="55" spans="2:34">
      <c r="B55" s="28" t="s">
        <v>20</v>
      </c>
      <c r="C55" s="47">
        <v>374894.71005179582</v>
      </c>
      <c r="D55" s="47">
        <v>275360.27578510117</v>
      </c>
      <c r="E55" s="47">
        <v>522954.51036345144</v>
      </c>
      <c r="F55" s="67"/>
      <c r="H55" s="28" t="s">
        <v>20</v>
      </c>
      <c r="I55" s="47">
        <v>359840</v>
      </c>
      <c r="J55" s="47">
        <v>264303</v>
      </c>
      <c r="K55" s="47">
        <v>501955</v>
      </c>
      <c r="L55" s="68"/>
      <c r="M55" s="68"/>
      <c r="N55" s="68"/>
      <c r="O55" s="28" t="s">
        <v>20</v>
      </c>
      <c r="P55" s="47">
        <v>358258</v>
      </c>
      <c r="Q55" s="47">
        <v>390543</v>
      </c>
      <c r="R55" s="47">
        <v>309233</v>
      </c>
      <c r="S55" s="66"/>
      <c r="T55" s="69"/>
      <c r="V55" s="28" t="s">
        <v>20</v>
      </c>
      <c r="W55" s="47">
        <v>252557</v>
      </c>
      <c r="X55" s="47">
        <v>162085</v>
      </c>
      <c r="Y55" s="47">
        <v>328419</v>
      </c>
      <c r="AC55" s="28" t="s">
        <v>20</v>
      </c>
      <c r="AD55" s="47">
        <v>388021</v>
      </c>
      <c r="AE55" s="47">
        <v>291752</v>
      </c>
      <c r="AF55" s="47">
        <v>528177</v>
      </c>
    </row>
    <row r="56" spans="2:34">
      <c r="B56" s="28" t="s">
        <v>21</v>
      </c>
      <c r="C56" s="47">
        <v>376365.70947464474</v>
      </c>
      <c r="D56" s="47">
        <v>290688.64603147347</v>
      </c>
      <c r="E56" s="47">
        <v>516934.2289019975</v>
      </c>
      <c r="F56" s="67"/>
      <c r="H56" s="28" t="s">
        <v>21</v>
      </c>
      <c r="I56" s="47">
        <v>378109</v>
      </c>
      <c r="J56" s="47">
        <v>292035</v>
      </c>
      <c r="K56" s="47">
        <v>519329</v>
      </c>
      <c r="L56" s="68"/>
      <c r="M56" s="68"/>
      <c r="N56" s="68"/>
      <c r="O56" s="28" t="s">
        <v>21</v>
      </c>
      <c r="P56" s="47">
        <v>378021</v>
      </c>
      <c r="Q56" s="47">
        <v>396738</v>
      </c>
      <c r="R56" s="47">
        <v>328965</v>
      </c>
      <c r="S56" s="66"/>
      <c r="T56" s="69"/>
      <c r="V56" s="28" t="s">
        <v>21</v>
      </c>
      <c r="W56" s="47">
        <v>307159</v>
      </c>
      <c r="X56" s="47">
        <v>251470</v>
      </c>
      <c r="Y56" s="47">
        <v>445452</v>
      </c>
      <c r="AC56" s="28" t="s">
        <v>21</v>
      </c>
      <c r="AD56" s="47">
        <v>403348</v>
      </c>
      <c r="AE56" s="47">
        <v>302612</v>
      </c>
      <c r="AF56" s="47">
        <v>579155</v>
      </c>
    </row>
    <row r="57" spans="2:34">
      <c r="B57" s="28" t="s">
        <v>22</v>
      </c>
      <c r="C57" s="47">
        <v>423443.56264216371</v>
      </c>
      <c r="D57" s="47">
        <v>285181.3601670636</v>
      </c>
      <c r="E57" s="47">
        <v>476442.18848664977</v>
      </c>
      <c r="F57" s="67"/>
      <c r="H57" s="28" t="s">
        <v>22</v>
      </c>
      <c r="I57" s="47">
        <v>429582</v>
      </c>
      <c r="J57" s="47">
        <v>289315</v>
      </c>
      <c r="K57" s="47">
        <v>483349</v>
      </c>
      <c r="L57" s="68"/>
      <c r="M57" s="68"/>
      <c r="N57" s="68"/>
      <c r="O57" s="28" t="s">
        <v>22</v>
      </c>
      <c r="P57" s="47">
        <v>442774</v>
      </c>
      <c r="Q57" s="47">
        <v>499935</v>
      </c>
      <c r="R57" s="47">
        <v>414248</v>
      </c>
      <c r="S57" s="66"/>
      <c r="T57" s="69"/>
      <c r="V57" s="28" t="s">
        <v>22</v>
      </c>
      <c r="W57" s="47">
        <v>336718</v>
      </c>
      <c r="X57" s="47">
        <v>242715</v>
      </c>
      <c r="Y57" s="47">
        <v>418343</v>
      </c>
      <c r="AC57" s="28" t="s">
        <v>22</v>
      </c>
      <c r="AD57" s="47">
        <v>403276</v>
      </c>
      <c r="AE57" s="47">
        <v>300598</v>
      </c>
      <c r="AF57" s="47">
        <v>537164</v>
      </c>
    </row>
    <row r="58" spans="2:34">
      <c r="B58" s="28" t="s">
        <v>23</v>
      </c>
      <c r="C58" s="47">
        <v>425748.64346044743</v>
      </c>
      <c r="D58" s="47">
        <v>328723.25211688527</v>
      </c>
      <c r="E58" s="47">
        <v>438620.19744386815</v>
      </c>
      <c r="F58" s="67"/>
      <c r="H58" s="28" t="s">
        <v>23</v>
      </c>
      <c r="I58" s="47">
        <v>446691</v>
      </c>
      <c r="J58" s="47">
        <v>344893</v>
      </c>
      <c r="K58" s="47">
        <v>460196</v>
      </c>
      <c r="L58" s="68"/>
      <c r="M58" s="68"/>
      <c r="N58" s="68"/>
      <c r="O58" s="28" t="s">
        <v>23</v>
      </c>
      <c r="P58" s="47">
        <v>440726</v>
      </c>
      <c r="Q58" s="47">
        <v>489739</v>
      </c>
      <c r="R58" s="47">
        <v>436022</v>
      </c>
      <c r="S58" s="66"/>
      <c r="T58" s="69"/>
      <c r="V58" s="28" t="s">
        <v>23</v>
      </c>
      <c r="W58" s="47">
        <v>404463</v>
      </c>
      <c r="X58" s="47">
        <v>285074</v>
      </c>
      <c r="Y58" s="47">
        <v>456705</v>
      </c>
      <c r="AC58" s="28" t="s">
        <v>23</v>
      </c>
      <c r="AD58" s="47">
        <v>444891</v>
      </c>
      <c r="AE58" s="47">
        <v>350487</v>
      </c>
      <c r="AF58" s="47">
        <v>559047</v>
      </c>
    </row>
    <row r="59" spans="2:34">
      <c r="B59" s="28" t="s">
        <v>24</v>
      </c>
      <c r="C59" s="47">
        <v>241768.33518348704</v>
      </c>
      <c r="D59" s="47">
        <v>187392.96513127157</v>
      </c>
      <c r="E59" s="47">
        <v>339102.14195225982</v>
      </c>
      <c r="F59" s="67"/>
      <c r="H59" s="28" t="s">
        <v>24</v>
      </c>
      <c r="I59" s="47">
        <v>225083</v>
      </c>
      <c r="J59" s="47">
        <v>174460</v>
      </c>
      <c r="K59" s="47">
        <v>314996</v>
      </c>
      <c r="L59" s="68"/>
      <c r="M59" s="68"/>
      <c r="N59" s="68"/>
      <c r="O59" s="28" t="s">
        <v>24</v>
      </c>
      <c r="P59" s="47">
        <v>212605</v>
      </c>
      <c r="Q59" s="47">
        <v>238816</v>
      </c>
      <c r="R59" s="47">
        <v>188842</v>
      </c>
      <c r="S59" s="66"/>
      <c r="T59" s="69"/>
      <c r="V59" s="28" t="s">
        <v>24</v>
      </c>
      <c r="W59" s="47">
        <v>304957</v>
      </c>
      <c r="X59" s="47">
        <v>230690</v>
      </c>
      <c r="Y59" s="47">
        <v>419495</v>
      </c>
      <c r="AC59" s="28" t="s">
        <v>24</v>
      </c>
      <c r="AD59" s="47">
        <v>235779</v>
      </c>
      <c r="AE59" s="47">
        <v>166880</v>
      </c>
      <c r="AF59" s="47">
        <v>325290</v>
      </c>
    </row>
    <row r="60" spans="2:34">
      <c r="B60" s="28" t="s">
        <v>25</v>
      </c>
      <c r="C60" s="47">
        <v>376172.87257551501</v>
      </c>
      <c r="D60" s="47">
        <v>268104.478421851</v>
      </c>
      <c r="E60" s="47">
        <v>445257.00072225143</v>
      </c>
      <c r="F60" s="67"/>
      <c r="H60" s="28" t="s">
        <v>25</v>
      </c>
      <c r="I60" s="47">
        <v>394631</v>
      </c>
      <c r="J60" s="47">
        <v>281260</v>
      </c>
      <c r="K60" s="47">
        <v>467105</v>
      </c>
      <c r="L60" s="68"/>
      <c r="M60" s="68"/>
      <c r="N60" s="68"/>
      <c r="O60" s="28" t="s">
        <v>25</v>
      </c>
      <c r="P60" s="47">
        <v>387747</v>
      </c>
      <c r="Q60" s="47">
        <v>440442</v>
      </c>
      <c r="R60" s="47">
        <v>364627</v>
      </c>
      <c r="S60" s="66"/>
      <c r="T60" s="69"/>
      <c r="V60" s="28" t="s">
        <v>25</v>
      </c>
      <c r="W60" s="47">
        <v>382589</v>
      </c>
      <c r="X60" s="47">
        <v>285031</v>
      </c>
      <c r="Y60" s="47">
        <v>449282</v>
      </c>
      <c r="AC60" s="28" t="s">
        <v>25</v>
      </c>
      <c r="AD60" s="47">
        <v>433127</v>
      </c>
      <c r="AE60" s="47">
        <v>300745</v>
      </c>
      <c r="AF60" s="47">
        <v>529768</v>
      </c>
    </row>
    <row r="61" spans="2:34">
      <c r="B61" s="28" t="s">
        <v>26</v>
      </c>
      <c r="C61" s="47">
        <v>399296.61266251031</v>
      </c>
      <c r="D61" s="47">
        <v>303203.57536490099</v>
      </c>
      <c r="E61" s="47">
        <v>499676.87159734301</v>
      </c>
      <c r="F61" s="67"/>
      <c r="H61" s="28" t="s">
        <v>26</v>
      </c>
      <c r="I61" s="47">
        <v>412186</v>
      </c>
      <c r="J61" s="47">
        <v>312991</v>
      </c>
      <c r="K61" s="47">
        <v>515806</v>
      </c>
      <c r="L61" s="68"/>
      <c r="M61" s="68"/>
      <c r="N61" s="68"/>
      <c r="O61" s="28" t="s">
        <v>26</v>
      </c>
      <c r="P61" s="47">
        <v>411238</v>
      </c>
      <c r="Q61" s="47">
        <v>456965</v>
      </c>
      <c r="R61" s="47">
        <v>379546</v>
      </c>
      <c r="S61" s="66"/>
      <c r="T61" s="69"/>
      <c r="V61" s="28" t="s">
        <v>26</v>
      </c>
      <c r="W61" s="47">
        <v>440842</v>
      </c>
      <c r="X61" s="47">
        <v>346803</v>
      </c>
      <c r="Y61" s="47">
        <v>531668</v>
      </c>
      <c r="AC61" s="28" t="s">
        <v>26</v>
      </c>
      <c r="AD61" s="47">
        <v>421124</v>
      </c>
      <c r="AE61" s="47">
        <v>343445</v>
      </c>
      <c r="AF61" s="47">
        <v>580312</v>
      </c>
    </row>
    <row r="62" spans="2:34">
      <c r="B62" s="28" t="s">
        <v>27</v>
      </c>
      <c r="C62" s="47">
        <v>376645.0757515892</v>
      </c>
      <c r="D62" s="47">
        <v>274760.1327432582</v>
      </c>
      <c r="E62" s="47">
        <v>508488.34356030362</v>
      </c>
      <c r="F62" s="67"/>
      <c r="H62" s="28" t="s">
        <v>27</v>
      </c>
      <c r="I62" s="47">
        <v>394698</v>
      </c>
      <c r="J62" s="47">
        <v>287987</v>
      </c>
      <c r="K62" s="47">
        <v>532967</v>
      </c>
      <c r="L62" s="68"/>
      <c r="M62" s="68"/>
      <c r="N62" s="68"/>
      <c r="O62" s="28" t="s">
        <v>27</v>
      </c>
      <c r="P62" s="47">
        <v>392686</v>
      </c>
      <c r="Q62" s="47">
        <v>440474</v>
      </c>
      <c r="R62" s="47">
        <v>352583</v>
      </c>
      <c r="S62" s="66"/>
      <c r="T62" s="69"/>
      <c r="V62" s="28" t="s">
        <v>27</v>
      </c>
      <c r="W62" s="47">
        <v>410079</v>
      </c>
      <c r="X62" s="47">
        <v>305696</v>
      </c>
      <c r="Y62" s="47">
        <v>532989</v>
      </c>
      <c r="AC62" s="28" t="s">
        <v>27</v>
      </c>
      <c r="AD62" s="47">
        <v>420870</v>
      </c>
      <c r="AE62" s="47">
        <v>316524</v>
      </c>
      <c r="AF62" s="47">
        <v>564316</v>
      </c>
    </row>
    <row r="63" spans="2:34">
      <c r="B63" s="28" t="s">
        <v>28</v>
      </c>
      <c r="C63" s="47">
        <v>353465.70963599888</v>
      </c>
      <c r="D63" s="47">
        <v>260552.31793958557</v>
      </c>
      <c r="E63" s="47">
        <v>528850.8693945352</v>
      </c>
      <c r="F63" s="67"/>
      <c r="H63" s="28" t="s">
        <v>28</v>
      </c>
      <c r="I63" s="47">
        <v>353620</v>
      </c>
      <c r="J63" s="47">
        <v>260666</v>
      </c>
      <c r="K63" s="47">
        <v>529081</v>
      </c>
      <c r="L63" s="68"/>
      <c r="M63" s="68"/>
      <c r="N63" s="68"/>
      <c r="O63" s="28" t="s">
        <v>28</v>
      </c>
      <c r="P63" s="47">
        <v>383139</v>
      </c>
      <c r="Q63" s="47">
        <v>427044</v>
      </c>
      <c r="R63" s="47">
        <v>332165</v>
      </c>
      <c r="S63" s="66"/>
      <c r="T63" s="69"/>
      <c r="V63" s="28" t="s">
        <v>28</v>
      </c>
      <c r="W63" s="47">
        <v>437881</v>
      </c>
      <c r="X63" s="47">
        <v>299440</v>
      </c>
      <c r="Y63" s="47">
        <v>654046</v>
      </c>
      <c r="AC63" s="28" t="s">
        <v>28</v>
      </c>
      <c r="AD63" s="47">
        <v>425610</v>
      </c>
      <c r="AE63" s="47">
        <v>289755</v>
      </c>
      <c r="AF63" s="47">
        <v>595643</v>
      </c>
    </row>
    <row r="64" spans="2:34">
      <c r="L64" s="67"/>
      <c r="S64" s="67"/>
      <c r="AD64" s="67">
        <f>SUM(AD52:AD63)</f>
        <v>4803710</v>
      </c>
      <c r="AE64" s="67">
        <f t="shared" ref="AE64:AF64" si="0">SUM(AE52:AE63)</f>
        <v>3604342</v>
      </c>
      <c r="AF64" s="67">
        <f t="shared" si="0"/>
        <v>6468647</v>
      </c>
    </row>
  </sheetData>
  <mergeCells count="5">
    <mergeCell ref="O1:T1"/>
    <mergeCell ref="H1:J1"/>
    <mergeCell ref="B1:F1"/>
    <mergeCell ref="V1:AA1"/>
    <mergeCell ref="AC1:A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Anagrafica sedi</vt:lpstr>
      <vt:lpstr>Dettagli sede 18106 multisito</vt:lpstr>
      <vt:lpstr>Sedi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buypro</dc:title>
  <dc:creator>customer</dc:creator>
  <cp:lastModifiedBy>Appalti</cp:lastModifiedBy>
  <cp:revision>5</cp:revision>
  <cp:lastPrinted>2012-09-07T21:44:04Z</cp:lastPrinted>
  <dcterms:created xsi:type="dcterms:W3CDTF">2012-05-06T07:03:23Z</dcterms:created>
  <dcterms:modified xsi:type="dcterms:W3CDTF">2022-10-19T08:11:30Z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